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10.xml" ContentType="application/vnd.openxmlformats-officedocument.drawingml.chart+xml"/>
  <Override PartName="/xl/drawings/drawing8.xml" ContentType="application/vnd.openxmlformats-officedocument.drawing+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autoCompressPictures="0" defaultThemeVersion="124226"/>
  <mc:AlternateContent xmlns:mc="http://schemas.openxmlformats.org/markup-compatibility/2006">
    <mc:Choice Requires="x15">
      <x15ac:absPath xmlns:x15ac="http://schemas.microsoft.com/office/spreadsheetml/2010/11/ac" url="https://d.docs.live.net/9a2aa3af4ae653c2/SPE Webinar/"/>
    </mc:Choice>
  </mc:AlternateContent>
  <xr:revisionPtr revIDLastSave="0" documentId="8_{DD0CA678-26EE-49BE-9BEA-17E4D34C2AC1}" xr6:coauthVersionLast="45" xr6:coauthVersionMax="45" xr10:uidLastSave="{00000000-0000-0000-0000-000000000000}"/>
  <bookViews>
    <workbookView xWindow="-98" yWindow="-98" windowWidth="22695" windowHeight="14595" tabRatio="832" xr2:uid="{00000000-000D-0000-FFFF-FFFF00000000}"/>
  </bookViews>
  <sheets>
    <sheet name="Social Style Questionnaire" sheetId="1" r:id="rId1"/>
    <sheet name="Social Style Report" sheetId="2" r:id="rId2"/>
    <sheet name="Technology Adoption" sheetId="4" state="hidden" r:id="rId3"/>
    <sheet name="Negotiating Style Questionnaire" sheetId="10" r:id="rId4"/>
    <sheet name="Negotiating Style Report Spider" sheetId="11" r:id="rId5"/>
    <sheet name="Negotiating Style Report Pie" sheetId="12" r:id="rId6"/>
    <sheet name="Name Tent" sheetId="7" state="hidden" r:id="rId7"/>
    <sheet name="Negotiating Style Report Bubble" sheetId="13" r:id="rId8"/>
    <sheet name="Learning Style" sheetId="8" state="hidden" r:id="rId9"/>
    <sheet name="Interpretation" sheetId="9" state="hidden" r:id="rId10"/>
    <sheet name="Social Style Database" sheetId="3" state="hidden" r:id="rId11"/>
  </sheets>
  <definedNames>
    <definedName name="_xlnm.Print_Area" localSheetId="9">Interpretation!$B$1:$B$30</definedName>
    <definedName name="_xlnm.Print_Area" localSheetId="6">'Name Tent'!$A$1:$N$68</definedName>
    <definedName name="_xlnm.Print_Area" localSheetId="3">'Negotiating Style Questionnaire'!$A$2:$D$57</definedName>
    <definedName name="_xlnm.Print_Area" localSheetId="1">'Social Style Report'!$A$1:$J$24</definedName>
    <definedName name="_xlnm.Print_Area" localSheetId="2">'Technology Adoption'!$A$1:$C$58</definedName>
  </definedNames>
  <calcPr calcId="191029" iterate="1" iterateDelta="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 i="10" l="1"/>
  <c r="C2" i="10"/>
  <c r="X47" i="4" l="1"/>
  <c r="X46" i="4"/>
  <c r="X45" i="4"/>
  <c r="X44" i="4"/>
  <c r="X43" i="4"/>
  <c r="X42" i="4"/>
  <c r="X39" i="4"/>
  <c r="X38" i="4"/>
  <c r="X37" i="4"/>
  <c r="X36" i="4"/>
  <c r="X35" i="4"/>
  <c r="X34" i="4"/>
  <c r="X31" i="4"/>
  <c r="X30" i="4"/>
  <c r="X29" i="4"/>
  <c r="X28" i="4"/>
  <c r="X27" i="4"/>
  <c r="X23" i="4"/>
  <c r="X22" i="4"/>
  <c r="X21" i="4"/>
  <c r="X20" i="4"/>
  <c r="X19" i="4"/>
  <c r="X15" i="4"/>
  <c r="X14" i="4"/>
  <c r="X13" i="4"/>
  <c r="X12" i="4"/>
  <c r="X11" i="4"/>
  <c r="X7" i="4"/>
  <c r="X6" i="4"/>
  <c r="X5" i="4"/>
  <c r="X4" i="4"/>
  <c r="X3" i="4"/>
  <c r="C8" i="10" l="1"/>
  <c r="B1" i="4"/>
  <c r="A141" i="10" l="1"/>
  <c r="A140" i="10"/>
  <c r="A139" i="10"/>
  <c r="A138" i="10"/>
  <c r="A137" i="10"/>
  <c r="A135" i="10"/>
  <c r="A134" i="10"/>
  <c r="A133" i="10"/>
  <c r="A132" i="10"/>
  <c r="A131" i="10"/>
  <c r="I127" i="10"/>
  <c r="G127" i="10"/>
  <c r="E127" i="10"/>
  <c r="C127" i="10"/>
  <c r="K126" i="10"/>
  <c r="I126" i="10"/>
  <c r="G126" i="10"/>
  <c r="E126" i="10"/>
  <c r="K125" i="10"/>
  <c r="I125" i="10"/>
  <c r="G125" i="10"/>
  <c r="C125" i="10"/>
  <c r="K124" i="10"/>
  <c r="I124" i="10"/>
  <c r="G124" i="10"/>
  <c r="C124" i="10"/>
  <c r="K123" i="10"/>
  <c r="I123" i="10"/>
  <c r="G123" i="10"/>
  <c r="E123" i="10"/>
  <c r="K122" i="10"/>
  <c r="G122" i="10"/>
  <c r="E122" i="10"/>
  <c r="C122" i="10"/>
  <c r="B56" i="10"/>
  <c r="K127" i="10" s="1"/>
  <c r="B49" i="10"/>
  <c r="C126" i="10" s="1"/>
  <c r="B41" i="10"/>
  <c r="E125" i="10" s="1"/>
  <c r="B34" i="10"/>
  <c r="E124" i="10" s="1"/>
  <c r="C32" i="10"/>
  <c r="C31" i="10"/>
  <c r="C30" i="10"/>
  <c r="B26" i="10"/>
  <c r="C123" i="10" s="1"/>
  <c r="C25" i="10"/>
  <c r="C24" i="10"/>
  <c r="B19" i="10"/>
  <c r="I122" i="10" s="1"/>
  <c r="I128" i="10" s="1"/>
  <c r="B134" i="10" s="1"/>
  <c r="B140" i="10" s="1"/>
  <c r="C54" i="10" l="1"/>
  <c r="C55" i="10"/>
  <c r="C52" i="10"/>
  <c r="C53" i="10"/>
  <c r="C48" i="10"/>
  <c r="C45" i="10"/>
  <c r="C47" i="10"/>
  <c r="C46" i="10"/>
  <c r="C37" i="10"/>
  <c r="C39" i="10"/>
  <c r="C40" i="10"/>
  <c r="C38" i="10"/>
  <c r="C33" i="10"/>
  <c r="E128" i="10"/>
  <c r="B132" i="10" s="1"/>
  <c r="B138" i="10" s="1"/>
  <c r="G128" i="10"/>
  <c r="B133" i="10" s="1"/>
  <c r="B139" i="10" s="1"/>
  <c r="C22" i="10"/>
  <c r="C23" i="10"/>
  <c r="C17" i="10"/>
  <c r="C18" i="10"/>
  <c r="C15" i="10"/>
  <c r="C16" i="10"/>
  <c r="C49" i="7"/>
  <c r="K128" i="10"/>
  <c r="B135" i="10" s="1"/>
  <c r="C128" i="10"/>
  <c r="B131" i="10" s="1"/>
  <c r="C40" i="4"/>
  <c r="C32" i="4"/>
  <c r="C24" i="4"/>
  <c r="C16" i="4"/>
  <c r="C8" i="4"/>
  <c r="B170" i="1"/>
  <c r="B169" i="1"/>
  <c r="B168" i="1"/>
  <c r="B167" i="1"/>
  <c r="D165" i="1"/>
  <c r="C165" i="1"/>
  <c r="B164" i="1"/>
  <c r="B163" i="1"/>
  <c r="B162" i="1"/>
  <c r="B161" i="1"/>
  <c r="D159" i="1"/>
  <c r="C159" i="1"/>
  <c r="B158" i="1"/>
  <c r="B157" i="1"/>
  <c r="B156" i="1"/>
  <c r="B155" i="1"/>
  <c r="D153" i="1"/>
  <c r="C153" i="1"/>
  <c r="B152" i="1"/>
  <c r="B151" i="1"/>
  <c r="B150" i="1"/>
  <c r="B149" i="1"/>
  <c r="D147" i="1"/>
  <c r="C147" i="1"/>
  <c r="B146" i="1"/>
  <c r="B145" i="1"/>
  <c r="B144" i="1"/>
  <c r="B143" i="1"/>
  <c r="D141" i="1"/>
  <c r="C141" i="1"/>
  <c r="B140" i="1"/>
  <c r="B139" i="1"/>
  <c r="B138" i="1"/>
  <c r="B137" i="1"/>
  <c r="D135" i="1"/>
  <c r="C135" i="1"/>
  <c r="B134" i="1"/>
  <c r="B133" i="1"/>
  <c r="B132" i="1"/>
  <c r="B131" i="1"/>
  <c r="D129" i="1"/>
  <c r="C129" i="1"/>
  <c r="B128" i="1"/>
  <c r="B127" i="1"/>
  <c r="B126" i="1"/>
  <c r="B125" i="1"/>
  <c r="D123" i="1"/>
  <c r="C123" i="1"/>
  <c r="B122" i="1"/>
  <c r="B121" i="1"/>
  <c r="B120" i="1"/>
  <c r="B119" i="1"/>
  <c r="D117" i="1"/>
  <c r="C117" i="1"/>
  <c r="B116" i="1"/>
  <c r="B115" i="1"/>
  <c r="B114" i="1"/>
  <c r="B113" i="1"/>
  <c r="D111" i="1"/>
  <c r="C111" i="1"/>
  <c r="B110" i="1"/>
  <c r="B109" i="1"/>
  <c r="B108" i="1"/>
  <c r="B107" i="1"/>
  <c r="D105" i="1"/>
  <c r="C105" i="1"/>
  <c r="B104" i="1"/>
  <c r="B103" i="1"/>
  <c r="B102" i="1"/>
  <c r="B101" i="1"/>
  <c r="D99" i="1"/>
  <c r="C99" i="1"/>
  <c r="B98" i="1"/>
  <c r="B97" i="1"/>
  <c r="B96" i="1"/>
  <c r="B95" i="1"/>
  <c r="D93" i="1"/>
  <c r="C93" i="1"/>
  <c r="B92" i="1"/>
  <c r="B91" i="1"/>
  <c r="B90" i="1"/>
  <c r="B89" i="1"/>
  <c r="D87" i="1"/>
  <c r="C87" i="1"/>
  <c r="B86" i="1"/>
  <c r="B85" i="1"/>
  <c r="B84" i="1"/>
  <c r="B83" i="1"/>
  <c r="D81" i="1"/>
  <c r="C81" i="1"/>
  <c r="B80" i="1"/>
  <c r="B79" i="1"/>
  <c r="B78" i="1"/>
  <c r="B77" i="1"/>
  <c r="D75" i="1"/>
  <c r="C75" i="1"/>
  <c r="B74" i="1"/>
  <c r="B73" i="1"/>
  <c r="B72" i="1"/>
  <c r="B71" i="1"/>
  <c r="D69" i="1"/>
  <c r="C69" i="1"/>
  <c r="B68" i="1"/>
  <c r="B67" i="1"/>
  <c r="B66" i="1"/>
  <c r="B65" i="1"/>
  <c r="D63" i="1"/>
  <c r="C63" i="1"/>
  <c r="B62" i="1"/>
  <c r="B61" i="1"/>
  <c r="B60" i="1"/>
  <c r="B59" i="1"/>
  <c r="D57" i="1"/>
  <c r="C57" i="1"/>
  <c r="B56" i="1"/>
  <c r="B55" i="1"/>
  <c r="B54" i="1"/>
  <c r="B53" i="1"/>
  <c r="D51" i="1"/>
  <c r="C51" i="1"/>
  <c r="B50" i="1"/>
  <c r="B49" i="1"/>
  <c r="B48" i="1"/>
  <c r="B47" i="1"/>
  <c r="D45" i="1"/>
  <c r="C45" i="1"/>
  <c r="B44" i="1"/>
  <c r="B43" i="1"/>
  <c r="B42" i="1"/>
  <c r="B41" i="1"/>
  <c r="D39" i="1"/>
  <c r="C39" i="1"/>
  <c r="B38" i="1"/>
  <c r="B37" i="1"/>
  <c r="B36" i="1"/>
  <c r="B35" i="1"/>
  <c r="D33" i="1"/>
  <c r="C33" i="1"/>
  <c r="B32" i="1"/>
  <c r="B31" i="1"/>
  <c r="B30" i="1"/>
  <c r="B29" i="1"/>
  <c r="D27" i="1"/>
  <c r="C27" i="1"/>
  <c r="B26" i="1"/>
  <c r="B25" i="1"/>
  <c r="B24" i="1"/>
  <c r="B23" i="1"/>
  <c r="D21" i="1"/>
  <c r="C21" i="1"/>
  <c r="B20" i="1"/>
  <c r="B19" i="1"/>
  <c r="B18" i="1"/>
  <c r="B17" i="1"/>
  <c r="D15" i="1"/>
  <c r="C15" i="1"/>
  <c r="B14" i="1"/>
  <c r="B13" i="1"/>
  <c r="B12" i="1"/>
  <c r="B11" i="1"/>
  <c r="D9" i="1"/>
  <c r="C9" i="1"/>
  <c r="B8" i="1"/>
  <c r="B7" i="1"/>
  <c r="B6" i="1"/>
  <c r="B5" i="1"/>
  <c r="A59" i="10" l="1"/>
  <c r="C50" i="7"/>
  <c r="C51" i="7"/>
  <c r="B137" i="10"/>
  <c r="C48" i="7"/>
  <c r="B141" i="10"/>
  <c r="C52" i="7"/>
  <c r="D11" i="8"/>
  <c r="B2" i="8"/>
  <c r="B44" i="8"/>
  <c r="B40" i="8"/>
  <c r="B36" i="8"/>
  <c r="B32" i="8"/>
  <c r="B28" i="8"/>
  <c r="B24" i="8"/>
  <c r="B20" i="8"/>
  <c r="B16" i="8"/>
  <c r="B12" i="8"/>
  <c r="B8" i="8"/>
  <c r="B1" i="9" l="1"/>
  <c r="C45" i="8"/>
  <c r="B45" i="8"/>
  <c r="D43" i="8"/>
  <c r="D39" i="8"/>
  <c r="D35" i="8"/>
  <c r="D31" i="8"/>
  <c r="D27" i="8"/>
  <c r="D23" i="8"/>
  <c r="D19" i="8"/>
  <c r="D15" i="8"/>
  <c r="D7" i="8"/>
  <c r="D45" i="8" l="1"/>
  <c r="L107" i="7" l="1"/>
  <c r="L104" i="7"/>
  <c r="L101" i="7"/>
  <c r="L98" i="7"/>
  <c r="L95" i="7"/>
  <c r="L92" i="7"/>
  <c r="L89" i="7"/>
  <c r="L86" i="7"/>
  <c r="L83" i="7"/>
  <c r="R64" i="7" l="1"/>
  <c r="R63" i="7"/>
  <c r="R62" i="7"/>
  <c r="R61" i="7"/>
  <c r="R60" i="7"/>
  <c r="B50" i="4"/>
  <c r="C48" i="4"/>
  <c r="M3" i="2"/>
  <c r="D171" i="1"/>
  <c r="C171" i="1"/>
  <c r="AA170" i="1"/>
  <c r="Z170" i="1"/>
  <c r="E170" i="1"/>
  <c r="AA169" i="1"/>
  <c r="Z169" i="1"/>
  <c r="E169" i="1"/>
  <c r="AA168" i="1"/>
  <c r="Z168" i="1"/>
  <c r="E168" i="1"/>
  <c r="AA167" i="1"/>
  <c r="Z167" i="1"/>
  <c r="E167" i="1"/>
  <c r="AA164" i="1"/>
  <c r="Z164" i="1"/>
  <c r="E164" i="1"/>
  <c r="AA163" i="1"/>
  <c r="Z163" i="1"/>
  <c r="E163" i="1"/>
  <c r="AA162" i="1"/>
  <c r="Z162" i="1"/>
  <c r="E162" i="1"/>
  <c r="AA161" i="1"/>
  <c r="Z161" i="1"/>
  <c r="E161" i="1"/>
  <c r="AA158" i="1"/>
  <c r="Z158" i="1"/>
  <c r="E158" i="1"/>
  <c r="AA157" i="1"/>
  <c r="Z157" i="1"/>
  <c r="E157" i="1"/>
  <c r="AA156" i="1"/>
  <c r="Z156" i="1"/>
  <c r="E156" i="1"/>
  <c r="AA155" i="1"/>
  <c r="Z155" i="1"/>
  <c r="E155" i="1"/>
  <c r="AA152" i="1"/>
  <c r="Z152" i="1"/>
  <c r="E152" i="1"/>
  <c r="AA151" i="1"/>
  <c r="Z151" i="1"/>
  <c r="E151" i="1"/>
  <c r="AA150" i="1"/>
  <c r="Z150" i="1"/>
  <c r="E150" i="1"/>
  <c r="AA149" i="1"/>
  <c r="Z149" i="1"/>
  <c r="E149" i="1"/>
  <c r="AA146" i="1"/>
  <c r="Z146" i="1"/>
  <c r="E146" i="1"/>
  <c r="AA145" i="1"/>
  <c r="Z145" i="1"/>
  <c r="E145" i="1"/>
  <c r="AA144" i="1"/>
  <c r="Z144" i="1"/>
  <c r="E144" i="1"/>
  <c r="AA143" i="1"/>
  <c r="Z143" i="1"/>
  <c r="E143" i="1"/>
  <c r="AA140" i="1"/>
  <c r="Z140" i="1"/>
  <c r="E140" i="1"/>
  <c r="AA139" i="1"/>
  <c r="Z139" i="1"/>
  <c r="E139" i="1"/>
  <c r="AA138" i="1"/>
  <c r="Z138" i="1"/>
  <c r="E138" i="1"/>
  <c r="AA137" i="1"/>
  <c r="Z137" i="1"/>
  <c r="E137" i="1"/>
  <c r="AA134" i="1"/>
  <c r="Z134" i="1"/>
  <c r="E134" i="1"/>
  <c r="AA133" i="1"/>
  <c r="Z133" i="1"/>
  <c r="E133" i="1"/>
  <c r="AA132" i="1"/>
  <c r="Z132" i="1"/>
  <c r="E132" i="1"/>
  <c r="AA131" i="1"/>
  <c r="Z131" i="1"/>
  <c r="E131" i="1"/>
  <c r="AA128" i="1"/>
  <c r="Z128" i="1"/>
  <c r="E128" i="1"/>
  <c r="AA127" i="1"/>
  <c r="Z127" i="1"/>
  <c r="E127" i="1"/>
  <c r="AA126" i="1"/>
  <c r="Z126" i="1"/>
  <c r="E126" i="1"/>
  <c r="AA125" i="1"/>
  <c r="Z125" i="1"/>
  <c r="E125" i="1"/>
  <c r="AA122" i="1"/>
  <c r="Z122" i="1"/>
  <c r="E122" i="1"/>
  <c r="AA121" i="1"/>
  <c r="Z121" i="1"/>
  <c r="E121" i="1"/>
  <c r="AA120" i="1"/>
  <c r="Z120" i="1"/>
  <c r="E120" i="1"/>
  <c r="AA119" i="1"/>
  <c r="Z119" i="1"/>
  <c r="E119" i="1"/>
  <c r="AA116" i="1"/>
  <c r="Z116" i="1"/>
  <c r="E116" i="1"/>
  <c r="AA115" i="1"/>
  <c r="Z115" i="1"/>
  <c r="E115" i="1"/>
  <c r="AA114" i="1"/>
  <c r="Z114" i="1"/>
  <c r="E114" i="1"/>
  <c r="AA113" i="1"/>
  <c r="Z113" i="1"/>
  <c r="E113" i="1"/>
  <c r="AA110" i="1"/>
  <c r="Z110" i="1"/>
  <c r="E110" i="1"/>
  <c r="AA109" i="1"/>
  <c r="Z109" i="1"/>
  <c r="E109" i="1"/>
  <c r="AA108" i="1"/>
  <c r="Z108" i="1"/>
  <c r="E108" i="1"/>
  <c r="AA107" i="1"/>
  <c r="Z107" i="1"/>
  <c r="E107" i="1"/>
  <c r="AA104" i="1"/>
  <c r="Z104" i="1"/>
  <c r="E104" i="1"/>
  <c r="AA103" i="1"/>
  <c r="Z103" i="1"/>
  <c r="E103" i="1"/>
  <c r="AA102" i="1"/>
  <c r="Z102" i="1"/>
  <c r="E102" i="1"/>
  <c r="AA101" i="1"/>
  <c r="Z101" i="1"/>
  <c r="E101" i="1"/>
  <c r="AA98" i="1"/>
  <c r="Z98" i="1"/>
  <c r="E98" i="1"/>
  <c r="AA97" i="1"/>
  <c r="Z97" i="1"/>
  <c r="E97" i="1"/>
  <c r="AA96" i="1"/>
  <c r="Z96" i="1"/>
  <c r="E96" i="1"/>
  <c r="AA95" i="1"/>
  <c r="Z95" i="1"/>
  <c r="E95" i="1"/>
  <c r="AA92" i="1"/>
  <c r="Z92" i="1"/>
  <c r="E92" i="1"/>
  <c r="AA91" i="1"/>
  <c r="Z91" i="1"/>
  <c r="E91" i="1"/>
  <c r="AA90" i="1"/>
  <c r="Z90" i="1"/>
  <c r="E90" i="1"/>
  <c r="AA89" i="1"/>
  <c r="Z89" i="1"/>
  <c r="E89" i="1"/>
  <c r="AA86" i="1"/>
  <c r="Z86" i="1"/>
  <c r="E86" i="1"/>
  <c r="AA85" i="1"/>
  <c r="Z85" i="1"/>
  <c r="E85" i="1"/>
  <c r="AA84" i="1"/>
  <c r="Z84" i="1"/>
  <c r="E84" i="1"/>
  <c r="AA83" i="1"/>
  <c r="Z83" i="1"/>
  <c r="E83" i="1"/>
  <c r="AA80" i="1"/>
  <c r="Z80" i="1"/>
  <c r="E80" i="1"/>
  <c r="AA79" i="1"/>
  <c r="Z79" i="1"/>
  <c r="E79" i="1"/>
  <c r="AA78" i="1"/>
  <c r="Z78" i="1"/>
  <c r="E78" i="1"/>
  <c r="AA77" i="1"/>
  <c r="Z77" i="1"/>
  <c r="E77" i="1"/>
  <c r="AA74" i="1"/>
  <c r="Z74" i="1"/>
  <c r="E74" i="1"/>
  <c r="AA73" i="1"/>
  <c r="Z73" i="1"/>
  <c r="E73" i="1"/>
  <c r="AA72" i="1"/>
  <c r="Z72" i="1"/>
  <c r="E72" i="1"/>
  <c r="AA71" i="1"/>
  <c r="Z71" i="1"/>
  <c r="E71" i="1"/>
  <c r="AA68" i="1"/>
  <c r="Z68" i="1"/>
  <c r="E68" i="1"/>
  <c r="AA67" i="1"/>
  <c r="Z67" i="1"/>
  <c r="E67" i="1"/>
  <c r="AA66" i="1"/>
  <c r="Z66" i="1"/>
  <c r="E66" i="1"/>
  <c r="AA65" i="1"/>
  <c r="Z65" i="1"/>
  <c r="E65" i="1"/>
  <c r="AA62" i="1"/>
  <c r="Z62" i="1"/>
  <c r="E62" i="1"/>
  <c r="AA61" i="1"/>
  <c r="Z61" i="1"/>
  <c r="E61" i="1"/>
  <c r="AA60" i="1"/>
  <c r="Z60" i="1"/>
  <c r="E60" i="1"/>
  <c r="AA59" i="1"/>
  <c r="Z59" i="1"/>
  <c r="E59" i="1"/>
  <c r="AA56" i="1"/>
  <c r="Z56" i="1"/>
  <c r="E56" i="1"/>
  <c r="AA55" i="1"/>
  <c r="Z55" i="1"/>
  <c r="E55" i="1"/>
  <c r="AA54" i="1"/>
  <c r="Z54" i="1"/>
  <c r="E54" i="1"/>
  <c r="AA53" i="1"/>
  <c r="Z53" i="1"/>
  <c r="E53" i="1"/>
  <c r="AA50" i="1"/>
  <c r="Z50" i="1"/>
  <c r="E50" i="1"/>
  <c r="AA49" i="1"/>
  <c r="Z49" i="1"/>
  <c r="E49" i="1"/>
  <c r="AA48" i="1"/>
  <c r="Z48" i="1"/>
  <c r="E48" i="1"/>
  <c r="AA47" i="1"/>
  <c r="Z47" i="1"/>
  <c r="E47" i="1"/>
  <c r="AA44" i="1"/>
  <c r="Z44" i="1"/>
  <c r="E44" i="1"/>
  <c r="AA43" i="1"/>
  <c r="Z43" i="1"/>
  <c r="E43" i="1"/>
  <c r="AA42" i="1"/>
  <c r="Z42" i="1"/>
  <c r="E42" i="1"/>
  <c r="AA41" i="1"/>
  <c r="Z41" i="1"/>
  <c r="E41" i="1"/>
  <c r="AA38" i="1"/>
  <c r="Z38" i="1"/>
  <c r="E38" i="1"/>
  <c r="AA37" i="1"/>
  <c r="Z37" i="1"/>
  <c r="E37" i="1"/>
  <c r="AA36" i="1"/>
  <c r="Z36" i="1"/>
  <c r="E36" i="1"/>
  <c r="AA35" i="1"/>
  <c r="Z35" i="1"/>
  <c r="E35" i="1"/>
  <c r="AA32" i="1"/>
  <c r="Z32" i="1"/>
  <c r="E32" i="1"/>
  <c r="AA31" i="1"/>
  <c r="Z31" i="1"/>
  <c r="E31" i="1"/>
  <c r="AA30" i="1"/>
  <c r="Z30" i="1"/>
  <c r="E30" i="1"/>
  <c r="AA29" i="1"/>
  <c r="Z29" i="1"/>
  <c r="E29" i="1"/>
  <c r="AA26" i="1"/>
  <c r="Z26" i="1"/>
  <c r="E26" i="1"/>
  <c r="AA25" i="1"/>
  <c r="Z25" i="1"/>
  <c r="E25" i="1"/>
  <c r="AA24" i="1"/>
  <c r="Z24" i="1"/>
  <c r="E24" i="1"/>
  <c r="AA23" i="1"/>
  <c r="Z23" i="1"/>
  <c r="E23" i="1"/>
  <c r="AA20" i="1"/>
  <c r="Z20" i="1"/>
  <c r="E20" i="1"/>
  <c r="AA19" i="1"/>
  <c r="Z19" i="1"/>
  <c r="E19" i="1"/>
  <c r="AA18" i="1"/>
  <c r="Z18" i="1"/>
  <c r="E18" i="1"/>
  <c r="AA17" i="1"/>
  <c r="Z17" i="1"/>
  <c r="E17" i="1"/>
  <c r="AA14" i="1"/>
  <c r="Z14" i="1"/>
  <c r="E14" i="1"/>
  <c r="AA13" i="1"/>
  <c r="Z13" i="1"/>
  <c r="E13" i="1"/>
  <c r="AB12" i="1"/>
  <c r="AA12" i="1"/>
  <c r="Z12" i="1"/>
  <c r="E12" i="1"/>
  <c r="AB11" i="1"/>
  <c r="AA11" i="1"/>
  <c r="Z11" i="1"/>
  <c r="E11" i="1"/>
  <c r="AB10" i="1"/>
  <c r="AB9" i="1"/>
  <c r="AB8" i="1"/>
  <c r="AA8" i="1"/>
  <c r="Z8" i="1"/>
  <c r="E8" i="1"/>
  <c r="AB7" i="1"/>
  <c r="AA7" i="1"/>
  <c r="Z7" i="1"/>
  <c r="E7" i="1"/>
  <c r="AB6" i="1"/>
  <c r="AA6" i="1"/>
  <c r="Z6" i="1"/>
  <c r="E6" i="1"/>
  <c r="AA5" i="1"/>
  <c r="Z5" i="1"/>
  <c r="E5" i="1"/>
  <c r="A1" i="13" l="1"/>
  <c r="A1" i="11"/>
  <c r="A1" i="12"/>
  <c r="A1" i="2"/>
  <c r="B54" i="4"/>
  <c r="B105" i="4" s="1"/>
  <c r="B196" i="1"/>
  <c r="B197" i="1"/>
  <c r="B53" i="4"/>
  <c r="B57" i="4"/>
  <c r="B108" i="4" s="1"/>
  <c r="B55" i="4"/>
  <c r="B106" i="4" s="1"/>
  <c r="B56" i="4"/>
  <c r="B107" i="4" s="1"/>
  <c r="B194" i="1"/>
  <c r="C194" i="1"/>
  <c r="B195" i="1"/>
  <c r="C195" i="1"/>
  <c r="H13" i="2" s="1"/>
  <c r="C197" i="1"/>
  <c r="C196" i="1"/>
  <c r="C202" i="1" l="1"/>
  <c r="C201" i="1"/>
  <c r="C200" i="1"/>
  <c r="D196" i="1"/>
  <c r="F194" i="1"/>
  <c r="D197" i="1"/>
  <c r="H11" i="2"/>
  <c r="H17" i="2"/>
  <c r="F197" i="1"/>
  <c r="D194" i="1"/>
  <c r="R69" i="7"/>
  <c r="R72" i="7" s="1"/>
  <c r="B58" i="4"/>
  <c r="B104" i="4"/>
  <c r="B64" i="4"/>
  <c r="F195" i="1"/>
  <c r="D195" i="1"/>
  <c r="B198" i="1"/>
  <c r="F196" i="1"/>
  <c r="H15" i="2"/>
  <c r="C198" i="1"/>
  <c r="B172" i="1" l="1"/>
  <c r="R74" i="7"/>
  <c r="R71" i="7"/>
  <c r="R70" i="7"/>
  <c r="R73" i="7"/>
  <c r="C204" i="1"/>
  <c r="C203" i="1"/>
  <c r="C205" i="1" s="1"/>
  <c r="AC50" i="7" s="1"/>
  <c r="C206" i="1" l="1"/>
  <c r="AC60" i="7" s="1"/>
  <c r="T54" i="7"/>
  <c r="Z54" i="7"/>
  <c r="V54" i="7"/>
  <c r="Z53" i="7"/>
  <c r="X54" i="7"/>
  <c r="Z52" i="7"/>
  <c r="T51" i="7"/>
  <c r="V52" i="7"/>
  <c r="V50" i="7"/>
  <c r="X52" i="7"/>
  <c r="Z51" i="7"/>
  <c r="X51" i="7"/>
  <c r="T50" i="7"/>
  <c r="X50" i="7"/>
  <c r="T53" i="7"/>
  <c r="V51" i="7"/>
  <c r="X53" i="7"/>
  <c r="T52" i="7"/>
  <c r="Z50" i="7"/>
  <c r="V53" i="7"/>
  <c r="C207" i="1" l="1"/>
  <c r="A3" i="2" s="1"/>
  <c r="M4" i="2" s="1"/>
  <c r="O30" i="7" s="1"/>
  <c r="O32" i="7" s="1"/>
  <c r="V64" i="7"/>
  <c r="Z62" i="7"/>
  <c r="V60" i="7"/>
  <c r="T64" i="7"/>
  <c r="X64" i="7"/>
  <c r="X60" i="7"/>
  <c r="X63" i="7"/>
  <c r="Z60" i="7"/>
  <c r="Z61" i="7"/>
  <c r="T62" i="7"/>
  <c r="T63" i="7"/>
  <c r="T60" i="7"/>
  <c r="V61" i="7"/>
  <c r="Z63" i="7"/>
  <c r="X62" i="7"/>
  <c r="T61" i="7"/>
  <c r="X61" i="7"/>
  <c r="V62" i="7"/>
  <c r="Z64" i="7"/>
  <c r="V63" i="7"/>
  <c r="A23" i="2" l="1"/>
</calcChain>
</file>

<file path=xl/sharedStrings.xml><?xml version="1.0" encoding="utf-8"?>
<sst xmlns="http://schemas.openxmlformats.org/spreadsheetml/2006/main" count="1243" uniqueCount="1120">
  <si>
    <t>Spanish</t>
  </si>
  <si>
    <r>
      <t>magnetic</t>
    </r>
    <r>
      <rPr>
        <sz val="11"/>
        <color theme="1"/>
        <rFont val="Calibri"/>
        <family val="2"/>
        <scheme val="minor"/>
      </rPr>
      <t xml:space="preserve"> </t>
    </r>
    <r>
      <rPr>
        <sz val="10"/>
        <color theme="1"/>
        <rFont val="Arial"/>
        <family val="2"/>
      </rPr>
      <t>magnético</t>
    </r>
  </si>
  <si>
    <r>
      <t>brave</t>
    </r>
    <r>
      <rPr>
        <sz val="11"/>
        <color theme="1"/>
        <rFont val="Calibri"/>
        <family val="2"/>
        <scheme val="minor"/>
      </rPr>
      <t xml:space="preserve"> </t>
    </r>
    <r>
      <rPr>
        <sz val="10"/>
        <color theme="1"/>
        <rFont val="Arial"/>
        <family val="2"/>
      </rPr>
      <t>valiente</t>
    </r>
  </si>
  <si>
    <r>
      <t>reserved</t>
    </r>
    <r>
      <rPr>
        <sz val="11"/>
        <color theme="1"/>
        <rFont val="Calibri"/>
        <family val="2"/>
        <scheme val="minor"/>
      </rPr>
      <t xml:space="preserve"> </t>
    </r>
    <r>
      <rPr>
        <sz val="10"/>
        <color theme="1"/>
        <rFont val="Arial"/>
        <family val="2"/>
      </rPr>
      <t>reservados</t>
    </r>
  </si>
  <si>
    <r>
      <t>modest</t>
    </r>
    <r>
      <rPr>
        <sz val="11"/>
        <color theme="1"/>
        <rFont val="Calibri"/>
        <family val="2"/>
        <scheme val="minor"/>
      </rPr>
      <t xml:space="preserve"> </t>
    </r>
    <r>
      <rPr>
        <sz val="10"/>
        <color theme="1"/>
        <rFont val="Arial"/>
        <family val="2"/>
      </rPr>
      <t>modesto</t>
    </r>
  </si>
  <si>
    <r>
      <t>cautious</t>
    </r>
    <r>
      <rPr>
        <sz val="11"/>
        <color theme="1"/>
        <rFont val="Calibri"/>
        <family val="2"/>
        <scheme val="minor"/>
      </rPr>
      <t xml:space="preserve"> </t>
    </r>
    <r>
      <rPr>
        <sz val="10"/>
        <color theme="1"/>
        <rFont val="Arial"/>
        <family val="2"/>
      </rPr>
      <t>prudente</t>
    </r>
  </si>
  <si>
    <r>
      <t>unwavering</t>
    </r>
    <r>
      <rPr>
        <sz val="11"/>
        <color theme="1"/>
        <rFont val="Calibri"/>
        <family val="2"/>
        <scheme val="minor"/>
      </rPr>
      <t xml:space="preserve"> </t>
    </r>
    <r>
      <rPr>
        <sz val="10"/>
        <color theme="1"/>
        <rFont val="Arial"/>
        <family val="2"/>
      </rPr>
      <t>inquebrantable</t>
    </r>
  </si>
  <si>
    <r>
      <t>convincing</t>
    </r>
    <r>
      <rPr>
        <sz val="11"/>
        <color theme="1"/>
        <rFont val="Calibri"/>
        <family val="2"/>
        <scheme val="minor"/>
      </rPr>
      <t xml:space="preserve"> </t>
    </r>
    <r>
      <rPr>
        <sz val="10"/>
        <color theme="1"/>
        <rFont val="Arial"/>
        <family val="2"/>
      </rPr>
      <t>convincente</t>
    </r>
  </si>
  <si>
    <r>
      <t>well-natured</t>
    </r>
    <r>
      <rPr>
        <sz val="11"/>
        <color theme="1"/>
        <rFont val="Calibri"/>
        <family val="2"/>
        <scheme val="minor"/>
      </rPr>
      <t xml:space="preserve"> </t>
    </r>
    <r>
      <rPr>
        <sz val="10"/>
        <color theme="1"/>
        <rFont val="Arial"/>
        <family val="2"/>
      </rPr>
      <t>bien humor</t>
    </r>
  </si>
  <si>
    <r>
      <t>friendly</t>
    </r>
    <r>
      <rPr>
        <sz val="11"/>
        <color theme="1"/>
        <rFont val="Calibri"/>
        <family val="2"/>
        <scheme val="minor"/>
      </rPr>
      <t xml:space="preserve"> </t>
    </r>
    <r>
      <rPr>
        <sz val="10"/>
        <color theme="1"/>
        <rFont val="Arial"/>
        <family val="2"/>
      </rPr>
      <t>amistoso</t>
    </r>
  </si>
  <si>
    <r>
      <t>accurate</t>
    </r>
    <r>
      <rPr>
        <sz val="11"/>
        <color theme="1"/>
        <rFont val="Calibri"/>
        <family val="2"/>
        <scheme val="minor"/>
      </rPr>
      <t xml:space="preserve"> </t>
    </r>
    <r>
      <rPr>
        <sz val="10"/>
        <color theme="1"/>
        <rFont val="Arial"/>
        <family val="2"/>
      </rPr>
      <t>exacto</t>
    </r>
  </si>
  <si>
    <r>
      <t>outspoken</t>
    </r>
    <r>
      <rPr>
        <sz val="11"/>
        <color theme="1"/>
        <rFont val="Calibri"/>
        <family val="2"/>
        <scheme val="minor"/>
      </rPr>
      <t xml:space="preserve"> </t>
    </r>
    <r>
      <rPr>
        <sz val="10"/>
        <color theme="1"/>
        <rFont val="Arial"/>
        <family val="2"/>
      </rPr>
      <t>abiertamente</t>
    </r>
  </si>
  <si>
    <r>
      <t>calm</t>
    </r>
    <r>
      <rPr>
        <sz val="11"/>
        <color theme="1"/>
        <rFont val="Calibri"/>
        <family val="2"/>
        <scheme val="minor"/>
      </rPr>
      <t xml:space="preserve"> </t>
    </r>
    <r>
      <rPr>
        <sz val="10"/>
        <color theme="1"/>
        <rFont val="Arial"/>
        <family val="2"/>
      </rPr>
      <t>calma</t>
    </r>
  </si>
  <si>
    <r>
      <t>talkative</t>
    </r>
    <r>
      <rPr>
        <sz val="11"/>
        <color theme="1"/>
        <rFont val="Calibri"/>
        <family val="2"/>
        <scheme val="minor"/>
      </rPr>
      <t xml:space="preserve"> </t>
    </r>
    <r>
      <rPr>
        <sz val="10"/>
        <color theme="1"/>
        <rFont val="Arial"/>
        <family val="2"/>
      </rPr>
      <t>hablador</t>
    </r>
  </si>
  <si>
    <r>
      <t>disciplined</t>
    </r>
    <r>
      <rPr>
        <sz val="11"/>
        <color theme="1"/>
        <rFont val="Calibri"/>
        <family val="2"/>
        <scheme val="minor"/>
      </rPr>
      <t xml:space="preserve"> </t>
    </r>
    <r>
      <rPr>
        <sz val="10"/>
        <color theme="1"/>
        <rFont val="Arial"/>
        <family val="2"/>
      </rPr>
      <t>disciplinado</t>
    </r>
  </si>
  <si>
    <r>
      <t>conventional</t>
    </r>
    <r>
      <rPr>
        <sz val="11"/>
        <color theme="1"/>
        <rFont val="Calibri"/>
        <family val="2"/>
        <scheme val="minor"/>
      </rPr>
      <t xml:space="preserve"> </t>
    </r>
    <r>
      <rPr>
        <sz val="10"/>
        <color theme="1"/>
        <rFont val="Arial"/>
        <family val="2"/>
      </rPr>
      <t>convencionales</t>
    </r>
  </si>
  <si>
    <r>
      <t>persistant</t>
    </r>
    <r>
      <rPr>
        <sz val="11"/>
        <color theme="1"/>
        <rFont val="Calibri"/>
        <family val="2"/>
        <scheme val="minor"/>
      </rPr>
      <t xml:space="preserve"> </t>
    </r>
    <r>
      <rPr>
        <sz val="10"/>
        <color theme="1"/>
        <rFont val="Arial"/>
        <family val="2"/>
      </rPr>
      <t>persistente</t>
    </r>
  </si>
  <si>
    <r>
      <t>charming</t>
    </r>
    <r>
      <rPr>
        <sz val="11"/>
        <color theme="1"/>
        <rFont val="Calibri"/>
        <family val="2"/>
        <scheme val="minor"/>
      </rPr>
      <t xml:space="preserve"> </t>
    </r>
    <r>
      <rPr>
        <sz val="10"/>
        <color theme="1"/>
        <rFont val="Arial"/>
        <family val="2"/>
      </rPr>
      <t>encantador</t>
    </r>
  </si>
  <si>
    <r>
      <t>attentive</t>
    </r>
    <r>
      <rPr>
        <sz val="11"/>
        <color theme="1"/>
        <rFont val="Calibri"/>
        <family val="2"/>
        <scheme val="minor"/>
      </rPr>
      <t xml:space="preserve"> </t>
    </r>
    <r>
      <rPr>
        <sz val="10"/>
        <color theme="1"/>
        <rFont val="Arial"/>
        <family val="2"/>
      </rPr>
      <t>atento</t>
    </r>
  </si>
  <si>
    <r>
      <t>satisfied</t>
    </r>
    <r>
      <rPr>
        <sz val="11"/>
        <color theme="1"/>
        <rFont val="Calibri"/>
        <family val="2"/>
        <scheme val="minor"/>
      </rPr>
      <t xml:space="preserve"> </t>
    </r>
    <r>
      <rPr>
        <sz val="10"/>
        <color theme="1"/>
        <rFont val="Arial"/>
        <family val="2"/>
      </rPr>
      <t>satisfecho</t>
    </r>
  </si>
  <si>
    <r>
      <t>forceful</t>
    </r>
    <r>
      <rPr>
        <sz val="11"/>
        <color theme="1"/>
        <rFont val="Calibri"/>
        <family val="2"/>
        <scheme val="minor"/>
      </rPr>
      <t xml:space="preserve"> </t>
    </r>
    <r>
      <rPr>
        <sz val="10"/>
        <color theme="1"/>
        <rFont val="Arial"/>
        <family val="2"/>
      </rPr>
      <t>fuerza</t>
    </r>
  </si>
  <si>
    <r>
      <t>tactful</t>
    </r>
    <r>
      <rPr>
        <sz val="11"/>
        <color theme="1"/>
        <rFont val="Calibri"/>
        <family val="2"/>
        <scheme val="minor"/>
      </rPr>
      <t xml:space="preserve"> </t>
    </r>
    <r>
      <rPr>
        <sz val="10"/>
        <color theme="1"/>
        <rFont val="Arial"/>
        <family val="2"/>
      </rPr>
      <t>tacto</t>
    </r>
  </si>
  <si>
    <r>
      <t>agreeable</t>
    </r>
    <r>
      <rPr>
        <sz val="11"/>
        <color theme="1"/>
        <rFont val="Calibri"/>
        <family val="2"/>
        <scheme val="minor"/>
      </rPr>
      <t xml:space="preserve"> </t>
    </r>
    <r>
      <rPr>
        <sz val="10"/>
        <color theme="1"/>
        <rFont val="Arial"/>
        <family val="2"/>
      </rPr>
      <t>de acuerdo</t>
    </r>
  </si>
  <si>
    <r>
      <t>enthusiastic</t>
    </r>
    <r>
      <rPr>
        <sz val="11"/>
        <color theme="1"/>
        <rFont val="Calibri"/>
        <family val="2"/>
        <scheme val="minor"/>
      </rPr>
      <t xml:space="preserve"> </t>
    </r>
    <r>
      <rPr>
        <sz val="10"/>
        <color theme="1"/>
        <rFont val="Arial"/>
        <family val="2"/>
      </rPr>
      <t>entusiasta</t>
    </r>
  </si>
  <si>
    <r>
      <t>insistent</t>
    </r>
    <r>
      <rPr>
        <sz val="11"/>
        <color theme="1"/>
        <rFont val="Calibri"/>
        <family val="2"/>
        <scheme val="minor"/>
      </rPr>
      <t xml:space="preserve"> </t>
    </r>
    <r>
      <rPr>
        <sz val="10"/>
        <color theme="1"/>
        <rFont val="Arial"/>
        <family val="2"/>
      </rPr>
      <t>insistente</t>
    </r>
  </si>
  <si>
    <r>
      <t>daring</t>
    </r>
    <r>
      <rPr>
        <sz val="11"/>
        <color theme="1"/>
        <rFont val="Calibri"/>
        <family val="2"/>
        <scheme val="minor"/>
      </rPr>
      <t xml:space="preserve"> </t>
    </r>
    <r>
      <rPr>
        <sz val="10"/>
        <color theme="1"/>
        <rFont val="Arial"/>
        <family val="2"/>
      </rPr>
      <t>audaz</t>
    </r>
  </si>
  <si>
    <r>
      <t>inspiring</t>
    </r>
    <r>
      <rPr>
        <sz val="11"/>
        <color theme="1"/>
        <rFont val="Calibri"/>
        <family val="2"/>
        <scheme val="minor"/>
      </rPr>
      <t xml:space="preserve"> </t>
    </r>
    <r>
      <rPr>
        <sz val="10"/>
        <color theme="1"/>
        <rFont val="Arial"/>
        <family val="2"/>
      </rPr>
      <t>inspirador</t>
    </r>
  </si>
  <si>
    <r>
      <t>submissive</t>
    </r>
    <r>
      <rPr>
        <sz val="11"/>
        <color theme="1"/>
        <rFont val="Calibri"/>
        <family val="2"/>
        <scheme val="minor"/>
      </rPr>
      <t xml:space="preserve"> </t>
    </r>
    <r>
      <rPr>
        <sz val="10"/>
        <color theme="1"/>
        <rFont val="Arial"/>
        <family val="2"/>
      </rPr>
      <t>sumiso</t>
    </r>
  </si>
  <si>
    <r>
      <t>shy</t>
    </r>
    <r>
      <rPr>
        <sz val="11"/>
        <color theme="1"/>
        <rFont val="Calibri"/>
        <family val="2"/>
        <scheme val="minor"/>
      </rPr>
      <t xml:space="preserve"> </t>
    </r>
    <r>
      <rPr>
        <sz val="10"/>
        <color theme="1"/>
        <rFont val="Arial"/>
        <family val="2"/>
      </rPr>
      <t>tímido</t>
    </r>
  </si>
  <si>
    <r>
      <t>diplomatic</t>
    </r>
    <r>
      <rPr>
        <sz val="11"/>
        <color theme="1"/>
        <rFont val="Calibri"/>
        <family val="2"/>
        <scheme val="minor"/>
      </rPr>
      <t xml:space="preserve"> </t>
    </r>
    <r>
      <rPr>
        <sz val="10"/>
        <color theme="1"/>
        <rFont val="Arial"/>
        <family val="2"/>
      </rPr>
      <t>diplomática</t>
    </r>
  </si>
  <si>
    <r>
      <t>obliging</t>
    </r>
    <r>
      <rPr>
        <sz val="11"/>
        <color theme="1"/>
        <rFont val="Calibri"/>
        <family val="2"/>
        <scheme val="minor"/>
      </rPr>
      <t xml:space="preserve"> </t>
    </r>
    <r>
      <rPr>
        <sz val="10"/>
        <color theme="1"/>
        <rFont val="Arial"/>
        <family val="2"/>
      </rPr>
      <t>obligar</t>
    </r>
  </si>
  <si>
    <r>
      <t>strong-willed</t>
    </r>
    <r>
      <rPr>
        <sz val="11"/>
        <color theme="1"/>
        <rFont val="Calibri"/>
        <family val="2"/>
        <scheme val="minor"/>
      </rPr>
      <t xml:space="preserve"> </t>
    </r>
    <r>
      <rPr>
        <sz val="10"/>
        <color theme="1"/>
        <rFont val="Arial"/>
        <family val="2"/>
      </rPr>
      <t>de voluntad firme</t>
    </r>
  </si>
  <si>
    <r>
      <t>enlivening</t>
    </r>
    <r>
      <rPr>
        <sz val="11"/>
        <color theme="1"/>
        <rFont val="Calibri"/>
        <family val="2"/>
        <scheme val="minor"/>
      </rPr>
      <t xml:space="preserve"> </t>
    </r>
    <r>
      <rPr>
        <sz val="10"/>
        <color theme="1"/>
        <rFont val="Arial"/>
        <family val="2"/>
      </rPr>
      <t>animar</t>
    </r>
  </si>
  <si>
    <r>
      <t>good-mixer</t>
    </r>
    <r>
      <rPr>
        <sz val="11"/>
        <color theme="1"/>
        <rFont val="Calibri"/>
        <family val="2"/>
        <scheme val="minor"/>
      </rPr>
      <t xml:space="preserve"> </t>
    </r>
    <r>
      <rPr>
        <sz val="10"/>
        <color theme="1"/>
        <rFont val="Arial"/>
        <family val="2"/>
      </rPr>
      <t>buena mesa de mezclas</t>
    </r>
  </si>
  <si>
    <r>
      <t>introspective</t>
    </r>
    <r>
      <rPr>
        <sz val="11"/>
        <color theme="1"/>
        <rFont val="Calibri"/>
        <family val="2"/>
        <scheme val="minor"/>
      </rPr>
      <t xml:space="preserve"> </t>
    </r>
    <r>
      <rPr>
        <sz val="10"/>
        <color theme="1"/>
        <rFont val="Arial"/>
        <family val="2"/>
      </rPr>
      <t>introspectivo</t>
    </r>
  </si>
  <si>
    <r>
      <t>fussy</t>
    </r>
    <r>
      <rPr>
        <sz val="11"/>
        <color theme="1"/>
        <rFont val="Calibri"/>
        <family val="2"/>
        <scheme val="minor"/>
      </rPr>
      <t xml:space="preserve"> </t>
    </r>
    <r>
      <rPr>
        <sz val="10"/>
        <color theme="1"/>
        <rFont val="Arial"/>
        <family val="2"/>
      </rPr>
      <t>quisquilloso</t>
    </r>
  </si>
  <si>
    <r>
      <t>considerate</t>
    </r>
    <r>
      <rPr>
        <sz val="11"/>
        <color theme="1"/>
        <rFont val="Calibri"/>
        <family val="2"/>
        <scheme val="minor"/>
      </rPr>
      <t xml:space="preserve"> </t>
    </r>
    <r>
      <rPr>
        <sz val="10"/>
        <color theme="1"/>
        <rFont val="Arial"/>
        <family val="2"/>
      </rPr>
      <t>considerado</t>
    </r>
  </si>
  <si>
    <r>
      <t>logical</t>
    </r>
    <r>
      <rPr>
        <sz val="11"/>
        <color theme="1"/>
        <rFont val="Calibri"/>
        <family val="2"/>
        <scheme val="minor"/>
      </rPr>
      <t xml:space="preserve"> </t>
    </r>
    <r>
      <rPr>
        <sz val="10"/>
        <color theme="1"/>
        <rFont val="Arial"/>
        <family val="2"/>
      </rPr>
      <t>lógico</t>
    </r>
  </si>
  <si>
    <r>
      <t>bold</t>
    </r>
    <r>
      <rPr>
        <sz val="11"/>
        <color theme="1"/>
        <rFont val="Calibri"/>
        <family val="2"/>
        <scheme val="minor"/>
      </rPr>
      <t xml:space="preserve"> </t>
    </r>
    <r>
      <rPr>
        <sz val="10"/>
        <color theme="1"/>
        <rFont val="Arial"/>
        <family val="2"/>
      </rPr>
      <t>negrita</t>
    </r>
  </si>
  <si>
    <r>
      <t>loyal</t>
    </r>
    <r>
      <rPr>
        <sz val="11"/>
        <color theme="1"/>
        <rFont val="Calibri"/>
        <family val="2"/>
        <scheme val="minor"/>
      </rPr>
      <t xml:space="preserve"> </t>
    </r>
    <r>
      <rPr>
        <sz val="10"/>
        <color theme="1"/>
        <rFont val="Arial"/>
        <family val="2"/>
      </rPr>
      <t>leal</t>
    </r>
  </si>
  <si>
    <r>
      <t>poised</t>
    </r>
    <r>
      <rPr>
        <sz val="11"/>
        <color theme="1"/>
        <rFont val="Calibri"/>
        <family val="2"/>
        <scheme val="minor"/>
      </rPr>
      <t xml:space="preserve"> </t>
    </r>
    <r>
      <rPr>
        <sz val="10"/>
        <color theme="1"/>
        <rFont val="Arial"/>
        <family val="2"/>
      </rPr>
      <t>lista</t>
    </r>
  </si>
  <si>
    <r>
      <t>sociable</t>
    </r>
    <r>
      <rPr>
        <sz val="11"/>
        <color theme="1"/>
        <rFont val="Calibri"/>
        <family val="2"/>
        <scheme val="minor"/>
      </rPr>
      <t xml:space="preserve"> </t>
    </r>
    <r>
      <rPr>
        <sz val="10"/>
        <color theme="1"/>
        <rFont val="Arial"/>
        <family val="2"/>
      </rPr>
      <t>sociable</t>
    </r>
  </si>
  <si>
    <r>
      <t>lenient</t>
    </r>
    <r>
      <rPr>
        <sz val="11"/>
        <color theme="1"/>
        <rFont val="Calibri"/>
        <family val="2"/>
        <scheme val="minor"/>
      </rPr>
      <t xml:space="preserve"> </t>
    </r>
    <r>
      <rPr>
        <sz val="10"/>
        <color theme="1"/>
        <rFont val="Arial"/>
        <family val="2"/>
      </rPr>
      <t>indulgente</t>
    </r>
  </si>
  <si>
    <r>
      <t>self-reliant</t>
    </r>
    <r>
      <rPr>
        <sz val="11"/>
        <color theme="1"/>
        <rFont val="Calibri"/>
        <family val="2"/>
        <scheme val="minor"/>
      </rPr>
      <t xml:space="preserve"> </t>
    </r>
    <r>
      <rPr>
        <sz val="10"/>
        <color theme="1"/>
        <rFont val="Arial"/>
        <family val="2"/>
      </rPr>
      <t>auto -</t>
    </r>
  </si>
  <si>
    <r>
      <t>soft-spoken</t>
    </r>
    <r>
      <rPr>
        <sz val="11"/>
        <color theme="1"/>
        <rFont val="Calibri"/>
        <family val="2"/>
        <scheme val="minor"/>
      </rPr>
      <t xml:space="preserve"> </t>
    </r>
    <r>
      <rPr>
        <sz val="10"/>
        <color theme="1"/>
        <rFont val="Arial"/>
        <family val="2"/>
      </rPr>
      <t>de voz suave</t>
    </r>
  </si>
  <si>
    <r>
      <t>willing</t>
    </r>
    <r>
      <rPr>
        <sz val="11"/>
        <color theme="1"/>
        <rFont val="Calibri"/>
        <family val="2"/>
        <scheme val="minor"/>
      </rPr>
      <t xml:space="preserve"> </t>
    </r>
    <r>
      <rPr>
        <sz val="10"/>
        <color theme="1"/>
        <rFont val="Arial"/>
        <family val="2"/>
      </rPr>
      <t>dispuestos</t>
    </r>
  </si>
  <si>
    <r>
      <t>eager</t>
    </r>
    <r>
      <rPr>
        <sz val="11"/>
        <color theme="1"/>
        <rFont val="Calibri"/>
        <family val="2"/>
        <scheme val="minor"/>
      </rPr>
      <t xml:space="preserve"> </t>
    </r>
    <r>
      <rPr>
        <sz val="10"/>
        <color theme="1"/>
        <rFont val="Arial"/>
        <family val="2"/>
      </rPr>
      <t>ansiosos</t>
    </r>
  </si>
  <si>
    <r>
      <t>respectful</t>
    </r>
    <r>
      <rPr>
        <sz val="11"/>
        <color theme="1"/>
        <rFont val="Calibri"/>
        <family val="2"/>
        <scheme val="minor"/>
      </rPr>
      <t xml:space="preserve"> </t>
    </r>
    <r>
      <rPr>
        <sz val="10"/>
        <color theme="1"/>
        <rFont val="Arial"/>
        <family val="2"/>
      </rPr>
      <t>respetuoso</t>
    </r>
  </si>
  <si>
    <r>
      <t>high-spirited</t>
    </r>
    <r>
      <rPr>
        <sz val="11"/>
        <color theme="1"/>
        <rFont val="Calibri"/>
        <family val="2"/>
        <scheme val="minor"/>
      </rPr>
      <t xml:space="preserve"> </t>
    </r>
    <r>
      <rPr>
        <sz val="10"/>
        <color theme="1"/>
        <rFont val="Arial"/>
        <family val="2"/>
      </rPr>
      <t>alto espíritu</t>
    </r>
  </si>
  <si>
    <r>
      <t>stimulating</t>
    </r>
    <r>
      <rPr>
        <sz val="11"/>
        <color theme="1"/>
        <rFont val="Calibri"/>
        <family val="2"/>
        <scheme val="minor"/>
      </rPr>
      <t xml:space="preserve"> </t>
    </r>
    <r>
      <rPr>
        <sz val="10"/>
        <color theme="1"/>
        <rFont val="Arial"/>
        <family val="2"/>
      </rPr>
      <t>estimular</t>
    </r>
  </si>
  <si>
    <r>
      <t>refined</t>
    </r>
    <r>
      <rPr>
        <sz val="11"/>
        <color theme="1"/>
        <rFont val="Calibri"/>
        <family val="2"/>
        <scheme val="minor"/>
      </rPr>
      <t xml:space="preserve"> </t>
    </r>
    <r>
      <rPr>
        <sz val="10"/>
        <color theme="1"/>
        <rFont val="Arial"/>
        <family val="2"/>
      </rPr>
      <t>refinado</t>
    </r>
  </si>
  <si>
    <r>
      <t>impatient</t>
    </r>
    <r>
      <rPr>
        <sz val="11"/>
        <color theme="1"/>
        <rFont val="Calibri"/>
        <family val="2"/>
        <scheme val="minor"/>
      </rPr>
      <t xml:space="preserve"> </t>
    </r>
    <r>
      <rPr>
        <sz val="10"/>
        <color theme="1"/>
        <rFont val="Arial"/>
        <family val="2"/>
      </rPr>
      <t>impaciente</t>
    </r>
  </si>
  <si>
    <r>
      <t>contented</t>
    </r>
    <r>
      <rPr>
        <sz val="11"/>
        <color theme="1"/>
        <rFont val="Calibri"/>
        <family val="2"/>
        <scheme val="minor"/>
      </rPr>
      <t xml:space="preserve"> </t>
    </r>
    <r>
      <rPr>
        <sz val="10"/>
        <color theme="1"/>
        <rFont val="Arial"/>
        <family val="2"/>
      </rPr>
      <t>contento</t>
    </r>
  </si>
  <si>
    <r>
      <t>attractive</t>
    </r>
    <r>
      <rPr>
        <sz val="11"/>
        <color theme="1"/>
        <rFont val="Calibri"/>
        <family val="2"/>
        <scheme val="minor"/>
      </rPr>
      <t xml:space="preserve"> </t>
    </r>
    <r>
      <rPr>
        <sz val="10"/>
        <color theme="1"/>
        <rFont val="Arial"/>
        <family val="2"/>
      </rPr>
      <t>atractivo</t>
    </r>
  </si>
  <si>
    <r>
      <t>introverted</t>
    </r>
    <r>
      <rPr>
        <sz val="11"/>
        <color theme="1"/>
        <rFont val="Calibri"/>
        <family val="2"/>
        <scheme val="minor"/>
      </rPr>
      <t xml:space="preserve"> </t>
    </r>
    <r>
      <rPr>
        <sz val="10"/>
        <color theme="1"/>
        <rFont val="Arial"/>
        <family val="2"/>
      </rPr>
      <t>introvertido</t>
    </r>
  </si>
  <si>
    <r>
      <t>vigorous</t>
    </r>
    <r>
      <rPr>
        <sz val="11"/>
        <color theme="1"/>
        <rFont val="Calibri"/>
        <family val="2"/>
        <scheme val="minor"/>
      </rPr>
      <t xml:space="preserve"> </t>
    </r>
    <r>
      <rPr>
        <sz val="10"/>
        <color theme="1"/>
        <rFont val="Arial"/>
        <family val="2"/>
      </rPr>
      <t>vigoroso</t>
    </r>
  </si>
  <si>
    <r>
      <t>patient</t>
    </r>
    <r>
      <rPr>
        <sz val="11"/>
        <color theme="1"/>
        <rFont val="Calibri"/>
        <family val="2"/>
        <scheme val="minor"/>
      </rPr>
      <t xml:space="preserve"> </t>
    </r>
    <r>
      <rPr>
        <sz val="10"/>
        <color theme="1"/>
        <rFont val="Arial"/>
        <family val="2"/>
      </rPr>
      <t>paciente</t>
    </r>
  </si>
  <si>
    <r>
      <t>captivating</t>
    </r>
    <r>
      <rPr>
        <sz val="11"/>
        <color theme="1"/>
        <rFont val="Calibri"/>
        <family val="2"/>
        <scheme val="minor"/>
      </rPr>
      <t xml:space="preserve"> </t>
    </r>
    <r>
      <rPr>
        <sz val="10"/>
        <color theme="1"/>
        <rFont val="Arial"/>
        <family val="2"/>
      </rPr>
      <t>cautivante</t>
    </r>
  </si>
  <si>
    <r>
      <t>easy-going</t>
    </r>
    <r>
      <rPr>
        <sz val="11"/>
        <color theme="1"/>
        <rFont val="Calibri"/>
        <family val="2"/>
        <scheme val="minor"/>
      </rPr>
      <t xml:space="preserve"> </t>
    </r>
    <r>
      <rPr>
        <sz val="10"/>
        <color theme="1"/>
        <rFont val="Arial"/>
        <family val="2"/>
      </rPr>
      <t>fácil de ir</t>
    </r>
  </si>
  <si>
    <r>
      <t>demanding</t>
    </r>
    <r>
      <rPr>
        <sz val="11"/>
        <color theme="1"/>
        <rFont val="Calibri"/>
        <family val="2"/>
        <scheme val="minor"/>
      </rPr>
      <t xml:space="preserve"> </t>
    </r>
    <r>
      <rPr>
        <sz val="10"/>
        <color theme="1"/>
        <rFont val="Arial"/>
        <family val="2"/>
      </rPr>
      <t>exigente</t>
    </r>
  </si>
  <si>
    <r>
      <t>compliant</t>
    </r>
    <r>
      <rPr>
        <sz val="11"/>
        <color theme="1"/>
        <rFont val="Calibri"/>
        <family val="2"/>
        <scheme val="minor"/>
      </rPr>
      <t xml:space="preserve"> </t>
    </r>
    <r>
      <rPr>
        <sz val="10"/>
        <color theme="1"/>
        <rFont val="Arial"/>
        <family val="2"/>
      </rPr>
      <t>compatible</t>
    </r>
  </si>
  <si>
    <r>
      <t>adventurous</t>
    </r>
    <r>
      <rPr>
        <sz val="11"/>
        <color theme="1"/>
        <rFont val="Calibri"/>
        <family val="2"/>
        <scheme val="minor"/>
      </rPr>
      <t xml:space="preserve"> </t>
    </r>
    <r>
      <rPr>
        <sz val="10"/>
        <color theme="1"/>
        <rFont val="Arial"/>
        <family val="2"/>
      </rPr>
      <t>aventurero</t>
    </r>
  </si>
  <si>
    <r>
      <t>insightful</t>
    </r>
    <r>
      <rPr>
        <sz val="11"/>
        <color theme="1"/>
        <rFont val="Calibri"/>
        <family val="2"/>
        <scheme val="minor"/>
      </rPr>
      <t xml:space="preserve"> </t>
    </r>
    <r>
      <rPr>
        <sz val="10"/>
        <color theme="1"/>
        <rFont val="Arial"/>
        <family val="2"/>
      </rPr>
      <t>perspicaz</t>
    </r>
  </si>
  <si>
    <r>
      <t>out-going</t>
    </r>
    <r>
      <rPr>
        <sz val="11"/>
        <color theme="1"/>
        <rFont val="Calibri"/>
        <family val="2"/>
        <scheme val="minor"/>
      </rPr>
      <t xml:space="preserve"> </t>
    </r>
    <r>
      <rPr>
        <sz val="10"/>
        <color theme="1"/>
        <rFont val="Arial"/>
        <family val="2"/>
      </rPr>
      <t>saliente</t>
    </r>
  </si>
  <si>
    <r>
      <t>moderate</t>
    </r>
    <r>
      <rPr>
        <sz val="11"/>
        <color theme="1"/>
        <rFont val="Calibri"/>
        <family val="2"/>
        <scheme val="minor"/>
      </rPr>
      <t xml:space="preserve"> </t>
    </r>
    <r>
      <rPr>
        <sz val="10"/>
        <color theme="1"/>
        <rFont val="Arial"/>
        <family val="2"/>
      </rPr>
      <t>moderada</t>
    </r>
  </si>
  <si>
    <r>
      <t>gentle</t>
    </r>
    <r>
      <rPr>
        <sz val="11"/>
        <color theme="1"/>
        <rFont val="Calibri"/>
        <family val="2"/>
        <scheme val="minor"/>
      </rPr>
      <t xml:space="preserve"> </t>
    </r>
    <r>
      <rPr>
        <sz val="10"/>
        <color theme="1"/>
        <rFont val="Arial"/>
        <family val="2"/>
      </rPr>
      <t>suave</t>
    </r>
  </si>
  <si>
    <r>
      <t>persuasive</t>
    </r>
    <r>
      <rPr>
        <sz val="11"/>
        <color theme="1"/>
        <rFont val="Calibri"/>
        <family val="2"/>
        <scheme val="minor"/>
      </rPr>
      <t xml:space="preserve"> </t>
    </r>
    <r>
      <rPr>
        <sz val="10"/>
        <color theme="1"/>
        <rFont val="Arial"/>
        <family val="2"/>
      </rPr>
      <t>persuasiva</t>
    </r>
  </si>
  <si>
    <r>
      <t>humble</t>
    </r>
    <r>
      <rPr>
        <sz val="11"/>
        <color theme="1"/>
        <rFont val="Calibri"/>
        <family val="2"/>
        <scheme val="minor"/>
      </rPr>
      <t xml:space="preserve"> </t>
    </r>
    <r>
      <rPr>
        <sz val="10"/>
        <color theme="1"/>
        <rFont val="Arial"/>
        <family val="2"/>
      </rPr>
      <t>humilde</t>
    </r>
  </si>
  <si>
    <r>
      <t>original</t>
    </r>
    <r>
      <rPr>
        <sz val="11"/>
        <color theme="1"/>
        <rFont val="Calibri"/>
        <family val="2"/>
        <scheme val="minor"/>
      </rPr>
      <t xml:space="preserve"> </t>
    </r>
    <r>
      <rPr>
        <sz val="10"/>
        <color theme="1"/>
        <rFont val="Arial"/>
        <family val="2"/>
      </rPr>
      <t>original</t>
    </r>
  </si>
  <si>
    <r>
      <t>expressive</t>
    </r>
    <r>
      <rPr>
        <sz val="11"/>
        <color theme="1"/>
        <rFont val="Calibri"/>
        <family val="2"/>
        <scheme val="minor"/>
      </rPr>
      <t xml:space="preserve"> </t>
    </r>
    <r>
      <rPr>
        <sz val="10"/>
        <color theme="1"/>
        <rFont val="Arial"/>
        <family val="2"/>
      </rPr>
      <t>expresiva</t>
    </r>
  </si>
  <si>
    <r>
      <t>controlled</t>
    </r>
    <r>
      <rPr>
        <sz val="11"/>
        <color theme="1"/>
        <rFont val="Calibri"/>
        <family val="2"/>
        <scheme val="minor"/>
      </rPr>
      <t xml:space="preserve"> </t>
    </r>
    <r>
      <rPr>
        <sz val="10"/>
        <color theme="1"/>
        <rFont val="Arial"/>
        <family val="2"/>
      </rPr>
      <t>controlada</t>
    </r>
  </si>
  <si>
    <r>
      <t>dominant</t>
    </r>
    <r>
      <rPr>
        <sz val="11"/>
        <color theme="1"/>
        <rFont val="Calibri"/>
        <family val="2"/>
        <scheme val="minor"/>
      </rPr>
      <t xml:space="preserve"> </t>
    </r>
    <r>
      <rPr>
        <sz val="10"/>
        <color theme="1"/>
        <rFont val="Arial"/>
        <family val="2"/>
      </rPr>
      <t>dominante</t>
    </r>
  </si>
  <si>
    <r>
      <t>responsive</t>
    </r>
    <r>
      <rPr>
        <sz val="11"/>
        <color theme="1"/>
        <rFont val="Calibri"/>
        <family val="2"/>
        <scheme val="minor"/>
      </rPr>
      <t xml:space="preserve"> </t>
    </r>
    <r>
      <rPr>
        <sz val="10"/>
        <color theme="1"/>
        <rFont val="Arial"/>
        <family val="2"/>
      </rPr>
      <t>responder</t>
    </r>
  </si>
  <si>
    <r>
      <t>argumentative</t>
    </r>
    <r>
      <rPr>
        <sz val="11"/>
        <color theme="1"/>
        <rFont val="Calibri"/>
        <family val="2"/>
        <scheme val="minor"/>
      </rPr>
      <t xml:space="preserve"> </t>
    </r>
    <r>
      <rPr>
        <sz val="10"/>
        <color theme="1"/>
        <rFont val="Arial"/>
        <family val="2"/>
      </rPr>
      <t>argumentativa</t>
    </r>
  </si>
  <si>
    <r>
      <t>systematic</t>
    </r>
    <r>
      <rPr>
        <sz val="11"/>
        <color theme="1"/>
        <rFont val="Calibri"/>
        <family val="2"/>
        <scheme val="minor"/>
      </rPr>
      <t xml:space="preserve"> </t>
    </r>
    <r>
      <rPr>
        <sz val="10"/>
        <color theme="1"/>
        <rFont val="Arial"/>
        <family val="2"/>
      </rPr>
      <t>sistemática</t>
    </r>
  </si>
  <si>
    <r>
      <t>cooperative</t>
    </r>
    <r>
      <rPr>
        <sz val="11"/>
        <color theme="1"/>
        <rFont val="Calibri"/>
        <family val="2"/>
        <scheme val="minor"/>
      </rPr>
      <t xml:space="preserve"> </t>
    </r>
    <r>
      <rPr>
        <sz val="10"/>
        <color theme="1"/>
        <rFont val="Arial"/>
        <family val="2"/>
      </rPr>
      <t>cooperativa</t>
    </r>
  </si>
  <si>
    <r>
      <t>light-hearted</t>
    </r>
    <r>
      <rPr>
        <sz val="11"/>
        <color theme="1"/>
        <rFont val="Calibri"/>
        <family val="2"/>
        <scheme val="minor"/>
      </rPr>
      <t xml:space="preserve"> </t>
    </r>
    <r>
      <rPr>
        <sz val="10"/>
        <color theme="1"/>
        <rFont val="Arial"/>
        <family val="2"/>
      </rPr>
      <t>alegre</t>
    </r>
  </si>
  <si>
    <r>
      <t>cheerful</t>
    </r>
    <r>
      <rPr>
        <sz val="11"/>
        <color theme="1"/>
        <rFont val="Calibri"/>
        <family val="2"/>
        <scheme val="minor"/>
      </rPr>
      <t xml:space="preserve"> </t>
    </r>
    <r>
      <rPr>
        <sz val="10"/>
        <color theme="1"/>
        <rFont val="Arial"/>
        <family val="2"/>
      </rPr>
      <t>alegre</t>
    </r>
  </si>
  <si>
    <r>
      <t>kind</t>
    </r>
    <r>
      <rPr>
        <sz val="11"/>
        <color theme="1"/>
        <rFont val="Calibri"/>
        <family val="2"/>
        <scheme val="minor"/>
      </rPr>
      <t xml:space="preserve"> </t>
    </r>
    <r>
      <rPr>
        <sz val="10"/>
        <color theme="1"/>
        <rFont val="Arial"/>
        <family val="2"/>
      </rPr>
      <t>clase</t>
    </r>
  </si>
  <si>
    <r>
      <t>perceptive</t>
    </r>
    <r>
      <rPr>
        <sz val="11"/>
        <color theme="1"/>
        <rFont val="Calibri"/>
        <family val="2"/>
        <scheme val="minor"/>
      </rPr>
      <t xml:space="preserve"> </t>
    </r>
    <r>
      <rPr>
        <sz val="10"/>
        <color theme="1"/>
        <rFont val="Arial"/>
        <family val="2"/>
      </rPr>
      <t>perceptiva</t>
    </r>
  </si>
  <si>
    <r>
      <t>independent</t>
    </r>
    <r>
      <rPr>
        <sz val="11"/>
        <color theme="1"/>
        <rFont val="Calibri"/>
        <family val="2"/>
        <scheme val="minor"/>
      </rPr>
      <t xml:space="preserve"> </t>
    </r>
    <r>
      <rPr>
        <sz val="10"/>
        <color theme="1"/>
        <rFont val="Arial"/>
        <family val="2"/>
      </rPr>
      <t>independiente</t>
    </r>
  </si>
  <si>
    <r>
      <t>competitrive</t>
    </r>
    <r>
      <rPr>
        <sz val="11"/>
        <color theme="1"/>
        <rFont val="Calibri"/>
        <family val="2"/>
        <scheme val="minor"/>
      </rPr>
      <t xml:space="preserve"> </t>
    </r>
    <r>
      <rPr>
        <sz val="10"/>
        <color theme="1"/>
        <rFont val="Arial"/>
        <family val="2"/>
      </rPr>
      <t>competitrive</t>
    </r>
  </si>
  <si>
    <r>
      <t>predictable</t>
    </r>
    <r>
      <rPr>
        <sz val="11"/>
        <color theme="1"/>
        <rFont val="Calibri"/>
        <family val="2"/>
        <scheme val="minor"/>
      </rPr>
      <t xml:space="preserve"> </t>
    </r>
    <r>
      <rPr>
        <sz val="10"/>
        <color theme="1"/>
        <rFont val="Arial"/>
        <family val="2"/>
      </rPr>
      <t>previsible</t>
    </r>
  </si>
  <si>
    <r>
      <t>joyful</t>
    </r>
    <r>
      <rPr>
        <sz val="11"/>
        <color theme="1"/>
        <rFont val="Calibri"/>
        <family val="2"/>
        <scheme val="minor"/>
      </rPr>
      <t xml:space="preserve"> </t>
    </r>
    <r>
      <rPr>
        <sz val="10"/>
        <color theme="1"/>
        <rFont val="Arial"/>
        <family val="2"/>
      </rPr>
      <t>alegre</t>
    </r>
  </si>
  <si>
    <r>
      <t>private</t>
    </r>
    <r>
      <rPr>
        <sz val="11"/>
        <color theme="1"/>
        <rFont val="Calibri"/>
        <family val="2"/>
        <scheme val="minor"/>
      </rPr>
      <t xml:space="preserve"> </t>
    </r>
    <r>
      <rPr>
        <sz val="10"/>
        <color theme="1"/>
        <rFont val="Arial"/>
        <family val="2"/>
      </rPr>
      <t>privado</t>
    </r>
  </si>
  <si>
    <r>
      <t>fine-tuned</t>
    </r>
    <r>
      <rPr>
        <sz val="11"/>
        <color theme="1"/>
        <rFont val="Calibri"/>
        <family val="2"/>
        <scheme val="minor"/>
      </rPr>
      <t xml:space="preserve"> </t>
    </r>
    <r>
      <rPr>
        <sz val="10"/>
        <color theme="1"/>
        <rFont val="Arial"/>
        <family val="2"/>
      </rPr>
      <t>afinado</t>
    </r>
  </si>
  <si>
    <r>
      <t>obedient</t>
    </r>
    <r>
      <rPr>
        <sz val="11"/>
        <color theme="1"/>
        <rFont val="Calibri"/>
        <family val="2"/>
        <scheme val="minor"/>
      </rPr>
      <t xml:space="preserve"> </t>
    </r>
    <r>
      <rPr>
        <sz val="10"/>
        <color theme="1"/>
        <rFont val="Arial"/>
        <family val="2"/>
      </rPr>
      <t>obediente</t>
    </r>
  </si>
  <si>
    <r>
      <t>firm</t>
    </r>
    <r>
      <rPr>
        <sz val="11"/>
        <color theme="1"/>
        <rFont val="Calibri"/>
        <family val="2"/>
        <scheme val="minor"/>
      </rPr>
      <t xml:space="preserve"> </t>
    </r>
    <r>
      <rPr>
        <sz val="10"/>
        <color theme="1"/>
        <rFont val="Arial"/>
        <family val="2"/>
      </rPr>
      <t>empresa</t>
    </r>
  </si>
  <si>
    <r>
      <t>playful</t>
    </r>
    <r>
      <rPr>
        <sz val="11"/>
        <color theme="1"/>
        <rFont val="Calibri"/>
        <family val="2"/>
        <scheme val="minor"/>
      </rPr>
      <t xml:space="preserve"> </t>
    </r>
    <r>
      <rPr>
        <sz val="10"/>
        <color theme="1"/>
        <rFont val="Arial"/>
        <family val="2"/>
      </rPr>
      <t>juguetón</t>
    </r>
  </si>
  <si>
    <r>
      <t>aggressive</t>
    </r>
    <r>
      <rPr>
        <sz val="11"/>
        <color theme="1"/>
        <rFont val="Calibri"/>
        <family val="2"/>
        <scheme val="minor"/>
      </rPr>
      <t xml:space="preserve"> </t>
    </r>
    <r>
      <rPr>
        <sz val="10"/>
        <color theme="1"/>
        <rFont val="Arial"/>
        <family val="2"/>
      </rPr>
      <t>agresivo</t>
    </r>
  </si>
  <si>
    <r>
      <t>extroverted</t>
    </r>
    <r>
      <rPr>
        <sz val="11"/>
        <color theme="1"/>
        <rFont val="Calibri"/>
        <family val="2"/>
        <scheme val="minor"/>
      </rPr>
      <t xml:space="preserve"> </t>
    </r>
    <r>
      <rPr>
        <sz val="10"/>
        <color theme="1"/>
        <rFont val="Arial"/>
        <family val="2"/>
      </rPr>
      <t>extrovertido</t>
    </r>
  </si>
  <si>
    <r>
      <t>amiable</t>
    </r>
    <r>
      <rPr>
        <sz val="11"/>
        <color theme="1"/>
        <rFont val="Calibri"/>
        <family val="2"/>
        <scheme val="minor"/>
      </rPr>
      <t xml:space="preserve"> </t>
    </r>
    <r>
      <rPr>
        <sz val="10"/>
        <color theme="1"/>
        <rFont val="Arial"/>
        <family val="2"/>
      </rPr>
      <t>amable</t>
    </r>
  </si>
  <si>
    <r>
      <t>fearful</t>
    </r>
    <r>
      <rPr>
        <sz val="11"/>
        <color theme="1"/>
        <rFont val="Calibri"/>
        <family val="2"/>
        <scheme val="minor"/>
      </rPr>
      <t xml:space="preserve"> </t>
    </r>
    <r>
      <rPr>
        <sz val="10"/>
        <color theme="1"/>
        <rFont val="Arial"/>
        <family val="2"/>
      </rPr>
      <t>temeroso</t>
    </r>
  </si>
  <si>
    <r>
      <t>confident</t>
    </r>
    <r>
      <rPr>
        <sz val="11"/>
        <color theme="1"/>
        <rFont val="Calibri"/>
        <family val="2"/>
        <scheme val="minor"/>
      </rPr>
      <t xml:space="preserve"> </t>
    </r>
    <r>
      <rPr>
        <sz val="10"/>
        <color theme="1"/>
        <rFont val="Arial"/>
        <family val="2"/>
      </rPr>
      <t>Confiamos en</t>
    </r>
  </si>
  <si>
    <r>
      <t>sympathetic</t>
    </r>
    <r>
      <rPr>
        <sz val="11"/>
        <color theme="1"/>
        <rFont val="Calibri"/>
        <family val="2"/>
        <scheme val="minor"/>
      </rPr>
      <t xml:space="preserve"> </t>
    </r>
    <r>
      <rPr>
        <sz val="10"/>
        <color theme="1"/>
        <rFont val="Arial"/>
        <family val="2"/>
      </rPr>
      <t>simpático</t>
    </r>
  </si>
  <si>
    <r>
      <t>impartial</t>
    </r>
    <r>
      <rPr>
        <sz val="11"/>
        <color theme="1"/>
        <rFont val="Calibri"/>
        <family val="2"/>
        <scheme val="minor"/>
      </rPr>
      <t xml:space="preserve"> </t>
    </r>
    <r>
      <rPr>
        <sz val="10"/>
        <color theme="1"/>
        <rFont val="Arial"/>
        <family val="2"/>
      </rPr>
      <t>imparcial</t>
    </r>
  </si>
  <si>
    <r>
      <t>assertive</t>
    </r>
    <r>
      <rPr>
        <sz val="11"/>
        <color theme="1"/>
        <rFont val="Calibri"/>
        <family val="2"/>
        <scheme val="minor"/>
      </rPr>
      <t xml:space="preserve"> </t>
    </r>
    <r>
      <rPr>
        <sz val="10"/>
        <color theme="1"/>
        <rFont val="Arial"/>
        <family val="2"/>
      </rPr>
      <t>asertivo</t>
    </r>
  </si>
  <si>
    <r>
      <t>thorough</t>
    </r>
    <r>
      <rPr>
        <sz val="11"/>
        <color theme="1"/>
        <rFont val="Calibri"/>
        <family val="2"/>
        <scheme val="minor"/>
      </rPr>
      <t xml:space="preserve"> </t>
    </r>
    <r>
      <rPr>
        <sz val="10"/>
        <color theme="1"/>
        <rFont val="Arial"/>
        <family val="2"/>
      </rPr>
      <t>fondo</t>
    </r>
  </si>
  <si>
    <r>
      <t>generous</t>
    </r>
    <r>
      <rPr>
        <sz val="11"/>
        <color theme="1"/>
        <rFont val="Calibri"/>
        <family val="2"/>
        <scheme val="minor"/>
      </rPr>
      <t xml:space="preserve"> </t>
    </r>
    <r>
      <rPr>
        <sz val="10"/>
        <color theme="1"/>
        <rFont val="Arial"/>
        <family val="2"/>
      </rPr>
      <t>generoso</t>
    </r>
  </si>
  <si>
    <r>
      <t>animated</t>
    </r>
    <r>
      <rPr>
        <sz val="11"/>
        <color theme="1"/>
        <rFont val="Calibri"/>
        <family val="2"/>
        <scheme val="minor"/>
      </rPr>
      <t xml:space="preserve"> </t>
    </r>
    <r>
      <rPr>
        <sz val="10"/>
        <color theme="1"/>
        <rFont val="Arial"/>
        <family val="2"/>
      </rPr>
      <t>animado</t>
    </r>
  </si>
  <si>
    <r>
      <t>decisive</t>
    </r>
    <r>
      <rPr>
        <sz val="11"/>
        <color theme="1"/>
        <rFont val="Calibri"/>
        <family val="2"/>
        <scheme val="minor"/>
      </rPr>
      <t xml:space="preserve"> </t>
    </r>
    <r>
      <rPr>
        <sz val="10"/>
        <color theme="1"/>
        <rFont val="Arial"/>
        <family val="2"/>
      </rPr>
      <t>decisivo</t>
    </r>
  </si>
  <si>
    <r>
      <t>jovial</t>
    </r>
    <r>
      <rPr>
        <sz val="11"/>
        <color theme="1"/>
        <rFont val="Calibri"/>
        <family val="2"/>
        <scheme val="minor"/>
      </rPr>
      <t xml:space="preserve"> </t>
    </r>
    <r>
      <rPr>
        <sz val="10"/>
        <color theme="1"/>
        <rFont val="Arial"/>
        <family val="2"/>
      </rPr>
      <t>jovial</t>
    </r>
  </si>
  <si>
    <r>
      <t>precise</t>
    </r>
    <r>
      <rPr>
        <sz val="11"/>
        <color theme="1"/>
        <rFont val="Calibri"/>
        <family val="2"/>
        <scheme val="minor"/>
      </rPr>
      <t xml:space="preserve"> </t>
    </r>
    <r>
      <rPr>
        <sz val="10"/>
        <color theme="1"/>
        <rFont val="Arial"/>
        <family val="2"/>
      </rPr>
      <t>precisa</t>
    </r>
  </si>
  <si>
    <r>
      <t>direct</t>
    </r>
    <r>
      <rPr>
        <sz val="11"/>
        <color theme="1"/>
        <rFont val="Calibri"/>
        <family val="2"/>
        <scheme val="minor"/>
      </rPr>
      <t xml:space="preserve"> </t>
    </r>
    <r>
      <rPr>
        <sz val="10"/>
        <color theme="1"/>
        <rFont val="Arial"/>
        <family val="2"/>
      </rPr>
      <t>directo</t>
    </r>
  </si>
  <si>
    <r>
      <t>restless</t>
    </r>
    <r>
      <rPr>
        <sz val="11"/>
        <color theme="1"/>
        <rFont val="Calibri"/>
        <family val="2"/>
        <scheme val="minor"/>
      </rPr>
      <t xml:space="preserve"> </t>
    </r>
    <r>
      <rPr>
        <sz val="10"/>
        <color theme="1"/>
        <rFont val="Arial"/>
        <family val="2"/>
      </rPr>
      <t>inquieto</t>
    </r>
  </si>
  <si>
    <r>
      <t>neighborly</t>
    </r>
    <r>
      <rPr>
        <sz val="11"/>
        <color theme="1"/>
        <rFont val="Calibri"/>
        <family val="2"/>
        <scheme val="minor"/>
      </rPr>
      <t xml:space="preserve"> </t>
    </r>
    <r>
      <rPr>
        <sz val="10"/>
        <color theme="1"/>
        <rFont val="Arial"/>
        <family val="2"/>
      </rPr>
      <t>vecindad</t>
    </r>
  </si>
  <si>
    <r>
      <t>appealing</t>
    </r>
    <r>
      <rPr>
        <sz val="11"/>
        <color theme="1"/>
        <rFont val="Calibri"/>
        <family val="2"/>
        <scheme val="minor"/>
      </rPr>
      <t xml:space="preserve"> </t>
    </r>
    <r>
      <rPr>
        <sz val="10"/>
        <color theme="1"/>
        <rFont val="Arial"/>
        <family val="2"/>
      </rPr>
      <t>atractivo</t>
    </r>
  </si>
  <si>
    <r>
      <t>careful</t>
    </r>
    <r>
      <rPr>
        <sz val="11"/>
        <color theme="1"/>
        <rFont val="Calibri"/>
        <family val="2"/>
        <scheme val="minor"/>
      </rPr>
      <t xml:space="preserve"> </t>
    </r>
    <r>
      <rPr>
        <sz val="10"/>
        <color theme="1"/>
        <rFont val="Arial"/>
        <family val="2"/>
      </rPr>
      <t>cuidado</t>
    </r>
  </si>
  <si>
    <r>
      <t>pioneering</t>
    </r>
    <r>
      <rPr>
        <sz val="11"/>
        <color theme="1"/>
        <rFont val="Calibri"/>
        <family val="2"/>
        <scheme val="minor"/>
      </rPr>
      <t xml:space="preserve"> </t>
    </r>
    <r>
      <rPr>
        <sz val="10"/>
        <color theme="1"/>
        <rFont val="Arial"/>
        <family val="2"/>
      </rPr>
      <t>pionero</t>
    </r>
  </si>
  <si>
    <r>
      <t>optimistic</t>
    </r>
    <r>
      <rPr>
        <sz val="11"/>
        <color theme="1"/>
        <rFont val="Calibri"/>
        <family val="2"/>
        <scheme val="minor"/>
      </rPr>
      <t xml:space="preserve"> </t>
    </r>
    <r>
      <rPr>
        <sz val="10"/>
        <color theme="1"/>
        <rFont val="Arial"/>
        <family val="2"/>
      </rPr>
      <t>optimista</t>
    </r>
  </si>
  <si>
    <r>
      <t>helpful</t>
    </r>
    <r>
      <rPr>
        <sz val="11"/>
        <color theme="1"/>
        <rFont val="Calibri"/>
        <family val="2"/>
        <scheme val="minor"/>
      </rPr>
      <t xml:space="preserve"> </t>
    </r>
    <r>
      <rPr>
        <sz val="10"/>
        <color theme="1"/>
        <rFont val="Arial"/>
        <family val="2"/>
      </rPr>
      <t>útil</t>
    </r>
  </si>
  <si>
    <r>
      <t>magnetic</t>
    </r>
    <r>
      <rPr>
        <sz val="11"/>
        <color theme="1"/>
        <rFont val="Calibri"/>
        <family val="2"/>
        <scheme val="minor"/>
      </rPr>
      <t xml:space="preserve"> </t>
    </r>
    <r>
      <rPr>
        <sz val="10"/>
        <color theme="1"/>
        <rFont val="Arial"/>
        <family val="2"/>
      </rPr>
      <t>المغناطيسي</t>
    </r>
  </si>
  <si>
    <r>
      <t>brave</t>
    </r>
    <r>
      <rPr>
        <sz val="11"/>
        <color theme="1"/>
        <rFont val="Calibri"/>
        <family val="2"/>
        <scheme val="minor"/>
      </rPr>
      <t xml:space="preserve"> </t>
    </r>
    <r>
      <rPr>
        <sz val="10"/>
        <color theme="1"/>
        <rFont val="Arial"/>
        <family val="2"/>
      </rPr>
      <t>الشجاع</t>
    </r>
  </si>
  <si>
    <r>
      <t>reserved</t>
    </r>
    <r>
      <rPr>
        <sz val="11"/>
        <color theme="1"/>
        <rFont val="Calibri"/>
        <family val="2"/>
        <scheme val="minor"/>
      </rPr>
      <t xml:space="preserve"> </t>
    </r>
    <r>
      <rPr>
        <sz val="10"/>
        <color theme="1"/>
        <rFont val="Arial"/>
        <family val="2"/>
      </rPr>
      <t>محفوظة</t>
    </r>
  </si>
  <si>
    <r>
      <t>modest</t>
    </r>
    <r>
      <rPr>
        <sz val="11"/>
        <color theme="1"/>
        <rFont val="Calibri"/>
        <family val="2"/>
        <scheme val="minor"/>
      </rPr>
      <t xml:space="preserve"> </t>
    </r>
    <r>
      <rPr>
        <sz val="10"/>
        <color theme="1"/>
        <rFont val="Arial"/>
        <family val="2"/>
      </rPr>
      <t>متواضع</t>
    </r>
  </si>
  <si>
    <r>
      <t>cautious</t>
    </r>
    <r>
      <rPr>
        <sz val="11"/>
        <color theme="1"/>
        <rFont val="Calibri"/>
        <family val="2"/>
        <scheme val="minor"/>
      </rPr>
      <t xml:space="preserve"> </t>
    </r>
    <r>
      <rPr>
        <sz val="10"/>
        <color theme="1"/>
        <rFont val="Arial"/>
        <family val="2"/>
      </rPr>
      <t>الحذر</t>
    </r>
  </si>
  <si>
    <r>
      <t>unwavering</t>
    </r>
    <r>
      <rPr>
        <sz val="11"/>
        <color theme="1"/>
        <rFont val="Calibri"/>
        <family val="2"/>
        <scheme val="minor"/>
      </rPr>
      <t xml:space="preserve"> </t>
    </r>
    <r>
      <rPr>
        <sz val="10"/>
        <color theme="1"/>
        <rFont val="Arial"/>
        <family val="2"/>
      </rPr>
      <t>الثابت</t>
    </r>
  </si>
  <si>
    <r>
      <t>convincing</t>
    </r>
    <r>
      <rPr>
        <sz val="11"/>
        <color theme="1"/>
        <rFont val="Calibri"/>
        <family val="2"/>
        <scheme val="minor"/>
      </rPr>
      <t xml:space="preserve"> </t>
    </r>
    <r>
      <rPr>
        <sz val="10"/>
        <color theme="1"/>
        <rFont val="Arial"/>
        <family val="2"/>
      </rPr>
      <t>مقنع</t>
    </r>
  </si>
  <si>
    <r>
      <t>well-natured</t>
    </r>
    <r>
      <rPr>
        <sz val="11"/>
        <color theme="1"/>
        <rFont val="Calibri"/>
        <family val="2"/>
        <scheme val="minor"/>
      </rPr>
      <t xml:space="preserve"> </t>
    </r>
    <r>
      <rPr>
        <sz val="10"/>
        <color theme="1"/>
        <rFont val="Arial"/>
        <family val="2"/>
      </rPr>
      <t>إضافة المحيا</t>
    </r>
  </si>
  <si>
    <r>
      <t>friendly</t>
    </r>
    <r>
      <rPr>
        <sz val="11"/>
        <color theme="1"/>
        <rFont val="Calibri"/>
        <family val="2"/>
        <scheme val="minor"/>
      </rPr>
      <t xml:space="preserve"> </t>
    </r>
    <r>
      <rPr>
        <sz val="10"/>
        <color theme="1"/>
        <rFont val="Arial"/>
        <family val="2"/>
      </rPr>
      <t>ودية</t>
    </r>
  </si>
  <si>
    <r>
      <t>accurate</t>
    </r>
    <r>
      <rPr>
        <sz val="11"/>
        <color theme="1"/>
        <rFont val="Calibri"/>
        <family val="2"/>
        <scheme val="minor"/>
      </rPr>
      <t xml:space="preserve"> </t>
    </r>
    <r>
      <rPr>
        <sz val="10"/>
        <color theme="1"/>
        <rFont val="Arial"/>
        <family val="2"/>
      </rPr>
      <t>دقيق</t>
    </r>
  </si>
  <si>
    <r>
      <t>outspoken</t>
    </r>
    <r>
      <rPr>
        <sz val="11"/>
        <color theme="1"/>
        <rFont val="Calibri"/>
        <family val="2"/>
        <scheme val="minor"/>
      </rPr>
      <t xml:space="preserve"> </t>
    </r>
    <r>
      <rPr>
        <sz val="10"/>
        <color theme="1"/>
        <rFont val="Arial"/>
        <family val="2"/>
      </rPr>
      <t>صراحة</t>
    </r>
  </si>
  <si>
    <r>
      <t>calm</t>
    </r>
    <r>
      <rPr>
        <sz val="11"/>
        <color theme="1"/>
        <rFont val="Calibri"/>
        <family val="2"/>
        <scheme val="minor"/>
      </rPr>
      <t xml:space="preserve"> </t>
    </r>
    <r>
      <rPr>
        <sz val="10"/>
        <color theme="1"/>
        <rFont val="Arial"/>
        <family val="2"/>
      </rPr>
      <t>الهدوء</t>
    </r>
  </si>
  <si>
    <r>
      <t>talkative</t>
    </r>
    <r>
      <rPr>
        <sz val="11"/>
        <color theme="1"/>
        <rFont val="Calibri"/>
        <family val="2"/>
        <scheme val="minor"/>
      </rPr>
      <t xml:space="preserve"> </t>
    </r>
    <r>
      <rPr>
        <sz val="10"/>
        <color theme="1"/>
        <rFont val="Arial"/>
        <family val="2"/>
      </rPr>
      <t>ثرثار</t>
    </r>
  </si>
  <si>
    <r>
      <t>disciplined</t>
    </r>
    <r>
      <rPr>
        <sz val="11"/>
        <color theme="1"/>
        <rFont val="Calibri"/>
        <family val="2"/>
        <scheme val="minor"/>
      </rPr>
      <t xml:space="preserve"> </t>
    </r>
    <r>
      <rPr>
        <sz val="10"/>
        <color theme="1"/>
        <rFont val="Arial"/>
        <family val="2"/>
      </rPr>
      <t>منضبطة</t>
    </r>
  </si>
  <si>
    <r>
      <t>conventional</t>
    </r>
    <r>
      <rPr>
        <sz val="11"/>
        <color theme="1"/>
        <rFont val="Calibri"/>
        <family val="2"/>
        <scheme val="minor"/>
      </rPr>
      <t xml:space="preserve"> </t>
    </r>
    <r>
      <rPr>
        <sz val="10"/>
        <color theme="1"/>
        <rFont val="Arial"/>
        <family val="2"/>
      </rPr>
      <t>التقليدية</t>
    </r>
  </si>
  <si>
    <r>
      <t>persistant</t>
    </r>
    <r>
      <rPr>
        <sz val="11"/>
        <color theme="1"/>
        <rFont val="Calibri"/>
        <family val="2"/>
        <scheme val="minor"/>
      </rPr>
      <t xml:space="preserve"> </t>
    </r>
    <r>
      <rPr>
        <sz val="10"/>
        <color theme="1"/>
        <rFont val="Arial"/>
        <family val="2"/>
      </rPr>
      <t>استمرار</t>
    </r>
  </si>
  <si>
    <r>
      <t>charming</t>
    </r>
    <r>
      <rPr>
        <sz val="11"/>
        <color theme="1"/>
        <rFont val="Calibri"/>
        <family val="2"/>
        <scheme val="minor"/>
      </rPr>
      <t xml:space="preserve"> </t>
    </r>
    <r>
      <rPr>
        <sz val="10"/>
        <color theme="1"/>
        <rFont val="Arial"/>
        <family val="2"/>
      </rPr>
      <t>الساحرة</t>
    </r>
  </si>
  <si>
    <r>
      <t>attentive</t>
    </r>
    <r>
      <rPr>
        <sz val="11"/>
        <color theme="1"/>
        <rFont val="Calibri"/>
        <family val="2"/>
        <scheme val="minor"/>
      </rPr>
      <t xml:space="preserve"> </t>
    </r>
    <r>
      <rPr>
        <sz val="10"/>
        <color theme="1"/>
        <rFont val="Arial"/>
        <family val="2"/>
      </rPr>
      <t>اليقظة</t>
    </r>
  </si>
  <si>
    <r>
      <t>satisfied</t>
    </r>
    <r>
      <rPr>
        <sz val="11"/>
        <color theme="1"/>
        <rFont val="Calibri"/>
        <family val="2"/>
        <scheme val="minor"/>
      </rPr>
      <t xml:space="preserve"> </t>
    </r>
    <r>
      <rPr>
        <sz val="10"/>
        <color theme="1"/>
        <rFont val="Arial"/>
        <family val="2"/>
      </rPr>
      <t>مرتاح</t>
    </r>
  </si>
  <si>
    <r>
      <t>forceful</t>
    </r>
    <r>
      <rPr>
        <sz val="11"/>
        <color theme="1"/>
        <rFont val="Calibri"/>
        <family val="2"/>
        <scheme val="minor"/>
      </rPr>
      <t xml:space="preserve"> </t>
    </r>
    <r>
      <rPr>
        <sz val="10"/>
        <color theme="1"/>
        <rFont val="Arial"/>
        <family val="2"/>
      </rPr>
      <t>بالقوة</t>
    </r>
  </si>
  <si>
    <r>
      <t>tactful</t>
    </r>
    <r>
      <rPr>
        <sz val="11"/>
        <color theme="1"/>
        <rFont val="Calibri"/>
        <family val="2"/>
        <scheme val="minor"/>
      </rPr>
      <t xml:space="preserve"> </t>
    </r>
    <r>
      <rPr>
        <sz val="10"/>
        <color theme="1"/>
        <rFont val="Arial"/>
        <family val="2"/>
      </rPr>
      <t>باقة</t>
    </r>
  </si>
  <si>
    <r>
      <t>agreeable</t>
    </r>
    <r>
      <rPr>
        <sz val="11"/>
        <color theme="1"/>
        <rFont val="Calibri"/>
        <family val="2"/>
        <scheme val="minor"/>
      </rPr>
      <t xml:space="preserve"> </t>
    </r>
    <r>
      <rPr>
        <sz val="10"/>
        <color theme="1"/>
        <rFont val="Arial"/>
        <family val="2"/>
      </rPr>
      <t>توافق</t>
    </r>
  </si>
  <si>
    <r>
      <t>enthusiastic</t>
    </r>
    <r>
      <rPr>
        <sz val="11"/>
        <color theme="1"/>
        <rFont val="Calibri"/>
        <family val="2"/>
        <scheme val="minor"/>
      </rPr>
      <t xml:space="preserve"> </t>
    </r>
    <r>
      <rPr>
        <sz val="10"/>
        <color theme="1"/>
        <rFont val="Arial"/>
        <family val="2"/>
      </rPr>
      <t>متحمس</t>
    </r>
  </si>
  <si>
    <r>
      <t>insistent</t>
    </r>
    <r>
      <rPr>
        <sz val="11"/>
        <color theme="1"/>
        <rFont val="Calibri"/>
        <family val="2"/>
        <scheme val="minor"/>
      </rPr>
      <t xml:space="preserve"> </t>
    </r>
    <r>
      <rPr>
        <sz val="10"/>
        <color theme="1"/>
        <rFont val="Arial"/>
        <family val="2"/>
      </rPr>
      <t>ويصر</t>
    </r>
  </si>
  <si>
    <r>
      <t>daring</t>
    </r>
    <r>
      <rPr>
        <sz val="11"/>
        <color theme="1"/>
        <rFont val="Calibri"/>
        <family val="2"/>
        <scheme val="minor"/>
      </rPr>
      <t xml:space="preserve"> </t>
    </r>
    <r>
      <rPr>
        <sz val="10"/>
        <color theme="1"/>
        <rFont val="Arial"/>
        <family val="2"/>
      </rPr>
      <t>جريء</t>
    </r>
  </si>
  <si>
    <r>
      <t>inspiring</t>
    </r>
    <r>
      <rPr>
        <sz val="11"/>
        <color theme="1"/>
        <rFont val="Calibri"/>
        <family val="2"/>
        <scheme val="minor"/>
      </rPr>
      <t xml:space="preserve"> </t>
    </r>
    <r>
      <rPr>
        <sz val="10"/>
        <color theme="1"/>
        <rFont val="Arial"/>
        <family val="2"/>
      </rPr>
      <t>ملهم</t>
    </r>
  </si>
  <si>
    <r>
      <t>submissive</t>
    </r>
    <r>
      <rPr>
        <sz val="11"/>
        <color theme="1"/>
        <rFont val="Calibri"/>
        <family val="2"/>
        <scheme val="minor"/>
      </rPr>
      <t xml:space="preserve"> </t>
    </r>
    <r>
      <rPr>
        <sz val="10"/>
        <color theme="1"/>
        <rFont val="Arial"/>
        <family val="2"/>
      </rPr>
      <t>منقاد</t>
    </r>
  </si>
  <si>
    <r>
      <t>shy</t>
    </r>
    <r>
      <rPr>
        <sz val="11"/>
        <color theme="1"/>
        <rFont val="Calibri"/>
        <family val="2"/>
        <scheme val="minor"/>
      </rPr>
      <t xml:space="preserve"> </t>
    </r>
    <r>
      <rPr>
        <sz val="10"/>
        <color theme="1"/>
        <rFont val="Arial"/>
        <family val="2"/>
      </rPr>
      <t>خجول</t>
    </r>
  </si>
  <si>
    <r>
      <t>diplomatic</t>
    </r>
    <r>
      <rPr>
        <sz val="11"/>
        <color theme="1"/>
        <rFont val="Calibri"/>
        <family val="2"/>
        <scheme val="minor"/>
      </rPr>
      <t xml:space="preserve"> </t>
    </r>
    <r>
      <rPr>
        <sz val="10"/>
        <color theme="1"/>
        <rFont val="Arial"/>
        <family val="2"/>
      </rPr>
      <t>الدبلوماسية</t>
    </r>
  </si>
  <si>
    <r>
      <t>obliging</t>
    </r>
    <r>
      <rPr>
        <sz val="11"/>
        <color theme="1"/>
        <rFont val="Calibri"/>
        <family val="2"/>
        <scheme val="minor"/>
      </rPr>
      <t xml:space="preserve"> </t>
    </r>
    <r>
      <rPr>
        <sz val="10"/>
        <color theme="1"/>
        <rFont val="Arial"/>
        <family val="2"/>
      </rPr>
      <t>إلزام</t>
    </r>
  </si>
  <si>
    <r>
      <t>strong-willed</t>
    </r>
    <r>
      <rPr>
        <sz val="11"/>
        <color theme="1"/>
        <rFont val="Calibri"/>
        <family val="2"/>
        <scheme val="minor"/>
      </rPr>
      <t xml:space="preserve"> </t>
    </r>
    <r>
      <rPr>
        <sz val="10"/>
        <color theme="1"/>
        <rFont val="Arial"/>
        <family val="2"/>
      </rPr>
      <t>الإرادة القوية</t>
    </r>
  </si>
  <si>
    <r>
      <t>enlivening</t>
    </r>
    <r>
      <rPr>
        <sz val="11"/>
        <color theme="1"/>
        <rFont val="Calibri"/>
        <family val="2"/>
        <scheme val="minor"/>
      </rPr>
      <t xml:space="preserve"> </t>
    </r>
    <r>
      <rPr>
        <sz val="10"/>
        <color theme="1"/>
        <rFont val="Arial"/>
        <family val="2"/>
      </rPr>
      <t>تنشيط</t>
    </r>
  </si>
  <si>
    <r>
      <t>good-mixer</t>
    </r>
    <r>
      <rPr>
        <sz val="11"/>
        <color theme="1"/>
        <rFont val="Calibri"/>
        <family val="2"/>
        <scheme val="minor"/>
      </rPr>
      <t xml:space="preserve"> </t>
    </r>
    <r>
      <rPr>
        <sz val="10"/>
        <color theme="1"/>
        <rFont val="Arial"/>
        <family val="2"/>
      </rPr>
      <t>حسن خلاط</t>
    </r>
  </si>
  <si>
    <r>
      <t>introspective</t>
    </r>
    <r>
      <rPr>
        <sz val="11"/>
        <color theme="1"/>
        <rFont val="Calibri"/>
        <family val="2"/>
        <scheme val="minor"/>
      </rPr>
      <t xml:space="preserve"> </t>
    </r>
    <r>
      <rPr>
        <sz val="10"/>
        <color theme="1"/>
        <rFont val="Arial"/>
        <family val="2"/>
      </rPr>
      <t>استبطانا</t>
    </r>
  </si>
  <si>
    <r>
      <t>fussy</t>
    </r>
    <r>
      <rPr>
        <sz val="11"/>
        <color theme="1"/>
        <rFont val="Calibri"/>
        <family val="2"/>
        <scheme val="minor"/>
      </rPr>
      <t xml:space="preserve"> </t>
    </r>
    <r>
      <rPr>
        <sz val="10"/>
        <color theme="1"/>
        <rFont val="Arial"/>
        <family val="2"/>
      </rPr>
      <t>نيق</t>
    </r>
  </si>
  <si>
    <r>
      <t>considerate</t>
    </r>
    <r>
      <rPr>
        <sz val="11"/>
        <color theme="1"/>
        <rFont val="Calibri"/>
        <family val="2"/>
        <scheme val="minor"/>
      </rPr>
      <t xml:space="preserve"> </t>
    </r>
    <r>
      <rPr>
        <sz val="10"/>
        <color theme="1"/>
        <rFont val="Arial"/>
        <family val="2"/>
      </rPr>
      <t>مراعاة</t>
    </r>
  </si>
  <si>
    <r>
      <t>logical</t>
    </r>
    <r>
      <rPr>
        <sz val="11"/>
        <color theme="1"/>
        <rFont val="Calibri"/>
        <family val="2"/>
        <scheme val="minor"/>
      </rPr>
      <t xml:space="preserve"> </t>
    </r>
    <r>
      <rPr>
        <sz val="10"/>
        <color theme="1"/>
        <rFont val="Arial"/>
        <family val="2"/>
      </rPr>
      <t>منطقي</t>
    </r>
  </si>
  <si>
    <r>
      <t>bold</t>
    </r>
    <r>
      <rPr>
        <sz val="11"/>
        <color theme="1"/>
        <rFont val="Calibri"/>
        <family val="2"/>
        <scheme val="minor"/>
      </rPr>
      <t xml:space="preserve"> </t>
    </r>
    <r>
      <rPr>
        <sz val="10"/>
        <color theme="1"/>
        <rFont val="Arial"/>
        <family val="2"/>
      </rPr>
      <t>جريئة</t>
    </r>
  </si>
  <si>
    <r>
      <t>loyal</t>
    </r>
    <r>
      <rPr>
        <sz val="11"/>
        <color theme="1"/>
        <rFont val="Calibri"/>
        <family val="2"/>
        <scheme val="minor"/>
      </rPr>
      <t xml:space="preserve"> </t>
    </r>
    <r>
      <rPr>
        <sz val="10"/>
        <color theme="1"/>
        <rFont val="Arial"/>
        <family val="2"/>
      </rPr>
      <t>ولاء</t>
    </r>
  </si>
  <si>
    <r>
      <t>poised</t>
    </r>
    <r>
      <rPr>
        <sz val="11"/>
        <color theme="1"/>
        <rFont val="Calibri"/>
        <family val="2"/>
        <scheme val="minor"/>
      </rPr>
      <t xml:space="preserve"> </t>
    </r>
    <r>
      <rPr>
        <sz val="10"/>
        <color theme="1"/>
        <rFont val="Arial"/>
        <family val="2"/>
      </rPr>
      <t>تستعد</t>
    </r>
  </si>
  <si>
    <r>
      <t>sociable</t>
    </r>
    <r>
      <rPr>
        <sz val="11"/>
        <color theme="1"/>
        <rFont val="Calibri"/>
        <family val="2"/>
        <scheme val="minor"/>
      </rPr>
      <t xml:space="preserve"> </t>
    </r>
    <r>
      <rPr>
        <sz val="10"/>
        <color theme="1"/>
        <rFont val="Arial"/>
        <family val="2"/>
      </rPr>
      <t>مؤنس</t>
    </r>
  </si>
  <si>
    <r>
      <t>lenient</t>
    </r>
    <r>
      <rPr>
        <sz val="11"/>
        <color theme="1"/>
        <rFont val="Calibri"/>
        <family val="2"/>
        <scheme val="minor"/>
      </rPr>
      <t xml:space="preserve"> </t>
    </r>
    <r>
      <rPr>
        <sz val="10"/>
        <color theme="1"/>
        <rFont val="Arial"/>
        <family val="2"/>
      </rPr>
      <t>التساهل</t>
    </r>
  </si>
  <si>
    <r>
      <t>self-reliant</t>
    </r>
    <r>
      <rPr>
        <sz val="11"/>
        <color theme="1"/>
        <rFont val="Calibri"/>
        <family val="2"/>
        <scheme val="minor"/>
      </rPr>
      <t xml:space="preserve"> </t>
    </r>
    <r>
      <rPr>
        <sz val="10"/>
        <color theme="1"/>
        <rFont val="Arial"/>
        <family val="2"/>
      </rPr>
      <t>الاعتماد على الذات</t>
    </r>
  </si>
  <si>
    <r>
      <t>soft-spoken</t>
    </r>
    <r>
      <rPr>
        <sz val="11"/>
        <color theme="1"/>
        <rFont val="Calibri"/>
        <family val="2"/>
        <scheme val="minor"/>
      </rPr>
      <t xml:space="preserve"> </t>
    </r>
    <r>
      <rPr>
        <sz val="10"/>
        <color theme="1"/>
        <rFont val="Arial"/>
        <family val="2"/>
      </rPr>
      <t>بصوت عذب</t>
    </r>
  </si>
  <si>
    <r>
      <t>willing</t>
    </r>
    <r>
      <rPr>
        <sz val="11"/>
        <color theme="1"/>
        <rFont val="Calibri"/>
        <family val="2"/>
        <scheme val="minor"/>
      </rPr>
      <t xml:space="preserve"> </t>
    </r>
    <r>
      <rPr>
        <sz val="10"/>
        <color theme="1"/>
        <rFont val="Arial"/>
        <family val="2"/>
      </rPr>
      <t>استعداد</t>
    </r>
  </si>
  <si>
    <r>
      <t>eager</t>
    </r>
    <r>
      <rPr>
        <sz val="11"/>
        <color theme="1"/>
        <rFont val="Calibri"/>
        <family val="2"/>
        <scheme val="minor"/>
      </rPr>
      <t xml:space="preserve"> </t>
    </r>
    <r>
      <rPr>
        <sz val="10"/>
        <color theme="1"/>
        <rFont val="Arial"/>
        <family val="2"/>
      </rPr>
      <t>تواقة</t>
    </r>
  </si>
  <si>
    <r>
      <t>respectful</t>
    </r>
    <r>
      <rPr>
        <sz val="11"/>
        <color theme="1"/>
        <rFont val="Calibri"/>
        <family val="2"/>
        <scheme val="minor"/>
      </rPr>
      <t xml:space="preserve"> </t>
    </r>
    <r>
      <rPr>
        <sz val="10"/>
        <color theme="1"/>
        <rFont val="Arial"/>
        <family val="2"/>
      </rPr>
      <t>محترم</t>
    </r>
  </si>
  <si>
    <r>
      <t>high-spirited</t>
    </r>
    <r>
      <rPr>
        <sz val="11"/>
        <color theme="1"/>
        <rFont val="Calibri"/>
        <family val="2"/>
        <scheme val="minor"/>
      </rPr>
      <t xml:space="preserve"> </t>
    </r>
    <r>
      <rPr>
        <sz val="10"/>
        <color theme="1"/>
        <rFont val="Arial"/>
        <family val="2"/>
      </rPr>
      <t>ارتفاع الروح</t>
    </r>
  </si>
  <si>
    <r>
      <t>stimulating</t>
    </r>
    <r>
      <rPr>
        <sz val="11"/>
        <color theme="1"/>
        <rFont val="Calibri"/>
        <family val="2"/>
        <scheme val="minor"/>
      </rPr>
      <t xml:space="preserve"> </t>
    </r>
    <r>
      <rPr>
        <sz val="10"/>
        <color theme="1"/>
        <rFont val="Arial"/>
        <family val="2"/>
      </rPr>
      <t>حفز</t>
    </r>
  </si>
  <si>
    <r>
      <t>refined</t>
    </r>
    <r>
      <rPr>
        <sz val="11"/>
        <color theme="1"/>
        <rFont val="Calibri"/>
        <family val="2"/>
        <scheme val="minor"/>
      </rPr>
      <t xml:space="preserve"> </t>
    </r>
    <r>
      <rPr>
        <sz val="10"/>
        <color theme="1"/>
        <rFont val="Arial"/>
        <family val="2"/>
      </rPr>
      <t>المكرر</t>
    </r>
  </si>
  <si>
    <r>
      <t>impatient</t>
    </r>
    <r>
      <rPr>
        <sz val="11"/>
        <color theme="1"/>
        <rFont val="Calibri"/>
        <family val="2"/>
        <scheme val="minor"/>
      </rPr>
      <t xml:space="preserve"> </t>
    </r>
    <r>
      <rPr>
        <sz val="10"/>
        <color theme="1"/>
        <rFont val="Arial"/>
        <family val="2"/>
      </rPr>
      <t>الصبر</t>
    </r>
  </si>
  <si>
    <r>
      <t>contented</t>
    </r>
    <r>
      <rPr>
        <sz val="11"/>
        <color theme="1"/>
        <rFont val="Calibri"/>
        <family val="2"/>
        <scheme val="minor"/>
      </rPr>
      <t xml:space="preserve"> </t>
    </r>
    <r>
      <rPr>
        <sz val="10"/>
        <color theme="1"/>
        <rFont val="Arial"/>
        <family val="2"/>
      </rPr>
      <t>قانع</t>
    </r>
  </si>
  <si>
    <r>
      <t>attractive</t>
    </r>
    <r>
      <rPr>
        <sz val="11"/>
        <color theme="1"/>
        <rFont val="Calibri"/>
        <family val="2"/>
        <scheme val="minor"/>
      </rPr>
      <t xml:space="preserve"> </t>
    </r>
    <r>
      <rPr>
        <sz val="10"/>
        <color theme="1"/>
        <rFont val="Arial"/>
        <family val="2"/>
      </rPr>
      <t>جاذبية</t>
    </r>
  </si>
  <si>
    <r>
      <t>introverted</t>
    </r>
    <r>
      <rPr>
        <sz val="11"/>
        <color theme="1"/>
        <rFont val="Calibri"/>
        <family val="2"/>
        <scheme val="minor"/>
      </rPr>
      <t xml:space="preserve"> </t>
    </r>
    <r>
      <rPr>
        <sz val="10"/>
        <color theme="1"/>
        <rFont val="Arial"/>
        <family val="2"/>
      </rPr>
      <t>الانطواء</t>
    </r>
  </si>
  <si>
    <r>
      <t>vigorous</t>
    </r>
    <r>
      <rPr>
        <sz val="11"/>
        <color theme="1"/>
        <rFont val="Calibri"/>
        <family val="2"/>
        <scheme val="minor"/>
      </rPr>
      <t xml:space="preserve"> </t>
    </r>
    <r>
      <rPr>
        <sz val="10"/>
        <color theme="1"/>
        <rFont val="Arial"/>
        <family val="2"/>
      </rPr>
      <t>نشطة</t>
    </r>
  </si>
  <si>
    <r>
      <t>patient</t>
    </r>
    <r>
      <rPr>
        <sz val="11"/>
        <color theme="1"/>
        <rFont val="Calibri"/>
        <family val="2"/>
        <scheme val="minor"/>
      </rPr>
      <t xml:space="preserve"> </t>
    </r>
    <r>
      <rPr>
        <sz val="10"/>
        <color theme="1"/>
        <rFont val="Arial"/>
        <family val="2"/>
      </rPr>
      <t>المريض</t>
    </r>
  </si>
  <si>
    <r>
      <t>captivating</t>
    </r>
    <r>
      <rPr>
        <sz val="11"/>
        <color theme="1"/>
        <rFont val="Calibri"/>
        <family val="2"/>
        <scheme val="minor"/>
      </rPr>
      <t xml:space="preserve"> </t>
    </r>
    <r>
      <rPr>
        <sz val="10"/>
        <color theme="1"/>
        <rFont val="Arial"/>
        <family val="2"/>
      </rPr>
      <t>آسر</t>
    </r>
  </si>
  <si>
    <r>
      <t>easy-going</t>
    </r>
    <r>
      <rPr>
        <sz val="11"/>
        <color theme="1"/>
        <rFont val="Calibri"/>
        <family val="2"/>
        <scheme val="minor"/>
      </rPr>
      <t xml:space="preserve"> </t>
    </r>
    <r>
      <rPr>
        <sz val="10"/>
        <color theme="1"/>
        <rFont val="Arial"/>
        <family val="2"/>
      </rPr>
      <t>الهدوء</t>
    </r>
  </si>
  <si>
    <r>
      <t>demanding</t>
    </r>
    <r>
      <rPr>
        <sz val="11"/>
        <color theme="1"/>
        <rFont val="Calibri"/>
        <family val="2"/>
        <scheme val="minor"/>
      </rPr>
      <t xml:space="preserve"> </t>
    </r>
    <r>
      <rPr>
        <sz val="10"/>
        <color theme="1"/>
        <rFont val="Arial"/>
        <family val="2"/>
      </rPr>
      <t>وتطالب</t>
    </r>
  </si>
  <si>
    <r>
      <t>compliant</t>
    </r>
    <r>
      <rPr>
        <sz val="11"/>
        <color theme="1"/>
        <rFont val="Calibri"/>
        <family val="2"/>
        <scheme val="minor"/>
      </rPr>
      <t xml:space="preserve"> </t>
    </r>
    <r>
      <rPr>
        <sz val="10"/>
        <color theme="1"/>
        <rFont val="Arial"/>
        <family val="2"/>
      </rPr>
      <t>المتوافقة</t>
    </r>
  </si>
  <si>
    <r>
      <t>adventurous</t>
    </r>
    <r>
      <rPr>
        <sz val="11"/>
        <color theme="1"/>
        <rFont val="Calibri"/>
        <family val="2"/>
        <scheme val="minor"/>
      </rPr>
      <t xml:space="preserve"> </t>
    </r>
    <r>
      <rPr>
        <sz val="10"/>
        <color theme="1"/>
        <rFont val="Arial"/>
        <family val="2"/>
      </rPr>
      <t>المغامرة</t>
    </r>
  </si>
  <si>
    <r>
      <t>insightful</t>
    </r>
    <r>
      <rPr>
        <sz val="11"/>
        <color theme="1"/>
        <rFont val="Calibri"/>
        <family val="2"/>
        <scheme val="minor"/>
      </rPr>
      <t xml:space="preserve"> </t>
    </r>
    <r>
      <rPr>
        <sz val="10"/>
        <color theme="1"/>
        <rFont val="Arial"/>
        <family val="2"/>
      </rPr>
      <t>الثاقبة</t>
    </r>
  </si>
  <si>
    <r>
      <t>out-going</t>
    </r>
    <r>
      <rPr>
        <sz val="11"/>
        <color theme="1"/>
        <rFont val="Calibri"/>
        <family val="2"/>
        <scheme val="minor"/>
      </rPr>
      <t xml:space="preserve"> </t>
    </r>
    <r>
      <rPr>
        <sz val="10"/>
        <color theme="1"/>
        <rFont val="Arial"/>
        <family val="2"/>
      </rPr>
      <t>خارج الجارية</t>
    </r>
  </si>
  <si>
    <r>
      <t>moderate</t>
    </r>
    <r>
      <rPr>
        <sz val="11"/>
        <color theme="1"/>
        <rFont val="Calibri"/>
        <family val="2"/>
        <scheme val="minor"/>
      </rPr>
      <t xml:space="preserve"> </t>
    </r>
    <r>
      <rPr>
        <sz val="10"/>
        <color theme="1"/>
        <rFont val="Arial"/>
        <family val="2"/>
      </rPr>
      <t>معتدل</t>
    </r>
  </si>
  <si>
    <r>
      <t>gentle</t>
    </r>
    <r>
      <rPr>
        <sz val="11"/>
        <color theme="1"/>
        <rFont val="Calibri"/>
        <family val="2"/>
        <scheme val="minor"/>
      </rPr>
      <t xml:space="preserve"> </t>
    </r>
    <r>
      <rPr>
        <sz val="10"/>
        <color theme="1"/>
        <rFont val="Arial"/>
        <family val="2"/>
      </rPr>
      <t>لطيف</t>
    </r>
  </si>
  <si>
    <r>
      <t>persuasive</t>
    </r>
    <r>
      <rPr>
        <sz val="11"/>
        <color theme="1"/>
        <rFont val="Calibri"/>
        <family val="2"/>
        <scheme val="minor"/>
      </rPr>
      <t xml:space="preserve"> </t>
    </r>
    <r>
      <rPr>
        <sz val="10"/>
        <color theme="1"/>
        <rFont val="Arial"/>
        <family val="2"/>
      </rPr>
      <t>مقنع</t>
    </r>
  </si>
  <si>
    <r>
      <t>humble</t>
    </r>
    <r>
      <rPr>
        <sz val="11"/>
        <color theme="1"/>
        <rFont val="Calibri"/>
        <family val="2"/>
        <scheme val="minor"/>
      </rPr>
      <t xml:space="preserve"> </t>
    </r>
    <r>
      <rPr>
        <sz val="10"/>
        <color theme="1"/>
        <rFont val="Arial"/>
        <family val="2"/>
      </rPr>
      <t>المتواضع</t>
    </r>
  </si>
  <si>
    <r>
      <t>original</t>
    </r>
    <r>
      <rPr>
        <sz val="11"/>
        <color theme="1"/>
        <rFont val="Calibri"/>
        <family val="2"/>
        <scheme val="minor"/>
      </rPr>
      <t xml:space="preserve"> </t>
    </r>
    <r>
      <rPr>
        <sz val="10"/>
        <color theme="1"/>
        <rFont val="Arial"/>
        <family val="2"/>
      </rPr>
      <t>الأصلية</t>
    </r>
  </si>
  <si>
    <r>
      <t>expressive</t>
    </r>
    <r>
      <rPr>
        <sz val="11"/>
        <color theme="1"/>
        <rFont val="Calibri"/>
        <family val="2"/>
        <scheme val="minor"/>
      </rPr>
      <t xml:space="preserve"> </t>
    </r>
    <r>
      <rPr>
        <sz val="10"/>
        <color theme="1"/>
        <rFont val="Arial"/>
        <family val="2"/>
      </rPr>
      <t>معبرة</t>
    </r>
  </si>
  <si>
    <r>
      <t>controlled</t>
    </r>
    <r>
      <rPr>
        <sz val="11"/>
        <color theme="1"/>
        <rFont val="Calibri"/>
        <family val="2"/>
        <scheme val="minor"/>
      </rPr>
      <t xml:space="preserve"> </t>
    </r>
    <r>
      <rPr>
        <sz val="10"/>
        <color theme="1"/>
        <rFont val="Arial"/>
        <family val="2"/>
      </rPr>
      <t>يسيطر</t>
    </r>
  </si>
  <si>
    <r>
      <t>dominant</t>
    </r>
    <r>
      <rPr>
        <sz val="11"/>
        <color theme="1"/>
        <rFont val="Calibri"/>
        <family val="2"/>
        <scheme val="minor"/>
      </rPr>
      <t xml:space="preserve"> </t>
    </r>
    <r>
      <rPr>
        <sz val="10"/>
        <color theme="1"/>
        <rFont val="Arial"/>
        <family val="2"/>
      </rPr>
      <t>مهيمنة</t>
    </r>
  </si>
  <si>
    <r>
      <t>responsive</t>
    </r>
    <r>
      <rPr>
        <sz val="11"/>
        <color theme="1"/>
        <rFont val="Calibri"/>
        <family val="2"/>
        <scheme val="minor"/>
      </rPr>
      <t xml:space="preserve"> </t>
    </r>
    <r>
      <rPr>
        <sz val="10"/>
        <color theme="1"/>
        <rFont val="Arial"/>
        <family val="2"/>
      </rPr>
      <t>استجابة</t>
    </r>
  </si>
  <si>
    <r>
      <t>argumentative</t>
    </r>
    <r>
      <rPr>
        <sz val="11"/>
        <color theme="1"/>
        <rFont val="Calibri"/>
        <family val="2"/>
        <scheme val="minor"/>
      </rPr>
      <t xml:space="preserve"> </t>
    </r>
    <r>
      <rPr>
        <sz val="10"/>
        <color theme="1"/>
        <rFont val="Arial"/>
        <family val="2"/>
      </rPr>
      <t>الجدل</t>
    </r>
  </si>
  <si>
    <r>
      <t>systematic</t>
    </r>
    <r>
      <rPr>
        <sz val="11"/>
        <color theme="1"/>
        <rFont val="Calibri"/>
        <family val="2"/>
        <scheme val="minor"/>
      </rPr>
      <t xml:space="preserve"> </t>
    </r>
    <r>
      <rPr>
        <sz val="10"/>
        <color theme="1"/>
        <rFont val="Arial"/>
        <family val="2"/>
      </rPr>
      <t>المنهجي</t>
    </r>
  </si>
  <si>
    <r>
      <t>cooperative</t>
    </r>
    <r>
      <rPr>
        <sz val="11"/>
        <color theme="1"/>
        <rFont val="Calibri"/>
        <family val="2"/>
        <scheme val="minor"/>
      </rPr>
      <t xml:space="preserve"> </t>
    </r>
    <r>
      <rPr>
        <sz val="10"/>
        <color theme="1"/>
        <rFont val="Arial"/>
        <family val="2"/>
      </rPr>
      <t>التعاونية</t>
    </r>
  </si>
  <si>
    <r>
      <t>light-hearted</t>
    </r>
    <r>
      <rPr>
        <sz val="11"/>
        <color theme="1"/>
        <rFont val="Calibri"/>
        <family val="2"/>
        <scheme val="minor"/>
      </rPr>
      <t xml:space="preserve"> </t>
    </r>
    <r>
      <rPr>
        <sz val="10"/>
        <color theme="1"/>
        <rFont val="Arial"/>
        <family val="2"/>
      </rPr>
      <t>أرعن</t>
    </r>
  </si>
  <si>
    <r>
      <t>cheerful</t>
    </r>
    <r>
      <rPr>
        <sz val="11"/>
        <color theme="1"/>
        <rFont val="Calibri"/>
        <family val="2"/>
        <scheme val="minor"/>
      </rPr>
      <t xml:space="preserve"> </t>
    </r>
    <r>
      <rPr>
        <sz val="10"/>
        <color theme="1"/>
        <rFont val="Arial"/>
        <family val="2"/>
      </rPr>
      <t>مرح</t>
    </r>
  </si>
  <si>
    <r>
      <t>kind</t>
    </r>
    <r>
      <rPr>
        <sz val="11"/>
        <color theme="1"/>
        <rFont val="Calibri"/>
        <family val="2"/>
        <scheme val="minor"/>
      </rPr>
      <t xml:space="preserve"> </t>
    </r>
    <r>
      <rPr>
        <sz val="10"/>
        <color theme="1"/>
        <rFont val="Arial"/>
        <family val="2"/>
      </rPr>
      <t>نوع</t>
    </r>
  </si>
  <si>
    <r>
      <t>perceptive</t>
    </r>
    <r>
      <rPr>
        <sz val="11"/>
        <color theme="1"/>
        <rFont val="Calibri"/>
        <family val="2"/>
        <scheme val="minor"/>
      </rPr>
      <t xml:space="preserve"> </t>
    </r>
    <r>
      <rPr>
        <sz val="10"/>
        <color theme="1"/>
        <rFont val="Arial"/>
        <family val="2"/>
      </rPr>
      <t>الادراك</t>
    </r>
  </si>
  <si>
    <r>
      <t>independent</t>
    </r>
    <r>
      <rPr>
        <sz val="11"/>
        <color theme="1"/>
        <rFont val="Calibri"/>
        <family val="2"/>
        <scheme val="minor"/>
      </rPr>
      <t xml:space="preserve"> </t>
    </r>
    <r>
      <rPr>
        <sz val="10"/>
        <color theme="1"/>
        <rFont val="Arial"/>
        <family val="2"/>
      </rPr>
      <t>المستقلة</t>
    </r>
  </si>
  <si>
    <r>
      <t>predictable</t>
    </r>
    <r>
      <rPr>
        <sz val="11"/>
        <color theme="1"/>
        <rFont val="Calibri"/>
        <family val="2"/>
        <scheme val="minor"/>
      </rPr>
      <t xml:space="preserve"> </t>
    </r>
    <r>
      <rPr>
        <sz val="10"/>
        <color theme="1"/>
        <rFont val="Arial"/>
        <family val="2"/>
      </rPr>
      <t>ويمكن التنبؤ به</t>
    </r>
  </si>
  <si>
    <r>
      <t>joyful</t>
    </r>
    <r>
      <rPr>
        <sz val="11"/>
        <color theme="1"/>
        <rFont val="Calibri"/>
        <family val="2"/>
        <scheme val="minor"/>
      </rPr>
      <t xml:space="preserve"> </t>
    </r>
    <r>
      <rPr>
        <sz val="10"/>
        <color theme="1"/>
        <rFont val="Arial"/>
        <family val="2"/>
      </rPr>
      <t>بهيجة</t>
    </r>
  </si>
  <si>
    <r>
      <t>private</t>
    </r>
    <r>
      <rPr>
        <sz val="11"/>
        <color theme="1"/>
        <rFont val="Calibri"/>
        <family val="2"/>
        <scheme val="minor"/>
      </rPr>
      <t xml:space="preserve"> </t>
    </r>
    <r>
      <rPr>
        <sz val="10"/>
        <color theme="1"/>
        <rFont val="Arial"/>
        <family val="2"/>
      </rPr>
      <t>القطاع الخاص</t>
    </r>
  </si>
  <si>
    <r>
      <t>fine-tuned</t>
    </r>
    <r>
      <rPr>
        <sz val="11"/>
        <color theme="1"/>
        <rFont val="Calibri"/>
        <family val="2"/>
        <scheme val="minor"/>
      </rPr>
      <t xml:space="preserve"> </t>
    </r>
    <r>
      <rPr>
        <sz val="10"/>
        <color theme="1"/>
        <rFont val="Arial"/>
        <family val="2"/>
      </rPr>
      <t>صقل</t>
    </r>
  </si>
  <si>
    <r>
      <t>obedient</t>
    </r>
    <r>
      <rPr>
        <sz val="11"/>
        <color theme="1"/>
        <rFont val="Calibri"/>
        <family val="2"/>
        <scheme val="minor"/>
      </rPr>
      <t xml:space="preserve"> </t>
    </r>
    <r>
      <rPr>
        <sz val="10"/>
        <color theme="1"/>
        <rFont val="Arial"/>
        <family val="2"/>
      </rPr>
      <t>طاعة</t>
    </r>
  </si>
  <si>
    <r>
      <t>firm</t>
    </r>
    <r>
      <rPr>
        <sz val="11"/>
        <color theme="1"/>
        <rFont val="Calibri"/>
        <family val="2"/>
        <scheme val="minor"/>
      </rPr>
      <t xml:space="preserve"> </t>
    </r>
    <r>
      <rPr>
        <sz val="10"/>
        <color theme="1"/>
        <rFont val="Arial"/>
        <family val="2"/>
      </rPr>
      <t>شركة</t>
    </r>
  </si>
  <si>
    <r>
      <t>playful</t>
    </r>
    <r>
      <rPr>
        <sz val="11"/>
        <color theme="1"/>
        <rFont val="Calibri"/>
        <family val="2"/>
        <scheme val="minor"/>
      </rPr>
      <t xml:space="preserve"> </t>
    </r>
    <r>
      <rPr>
        <sz val="10"/>
        <color theme="1"/>
        <rFont val="Arial"/>
        <family val="2"/>
      </rPr>
      <t>لعوب</t>
    </r>
  </si>
  <si>
    <r>
      <t>aggressive</t>
    </r>
    <r>
      <rPr>
        <sz val="11"/>
        <color theme="1"/>
        <rFont val="Calibri"/>
        <family val="2"/>
        <scheme val="minor"/>
      </rPr>
      <t xml:space="preserve"> </t>
    </r>
    <r>
      <rPr>
        <sz val="10"/>
        <color theme="1"/>
        <rFont val="Arial"/>
        <family val="2"/>
      </rPr>
      <t>العدواني</t>
    </r>
  </si>
  <si>
    <r>
      <t>extroverted</t>
    </r>
    <r>
      <rPr>
        <sz val="11"/>
        <color theme="1"/>
        <rFont val="Calibri"/>
        <family val="2"/>
        <scheme val="minor"/>
      </rPr>
      <t xml:space="preserve"> </t>
    </r>
    <r>
      <rPr>
        <sz val="10"/>
        <color theme="1"/>
        <rFont val="Arial"/>
        <family val="2"/>
      </rPr>
      <t>الخارج</t>
    </r>
  </si>
  <si>
    <r>
      <t>amiable</t>
    </r>
    <r>
      <rPr>
        <sz val="11"/>
        <color theme="1"/>
        <rFont val="Calibri"/>
        <family val="2"/>
        <scheme val="minor"/>
      </rPr>
      <t xml:space="preserve"> </t>
    </r>
    <r>
      <rPr>
        <sz val="10"/>
        <color theme="1"/>
        <rFont val="Arial"/>
        <family val="2"/>
      </rPr>
      <t>الودية</t>
    </r>
  </si>
  <si>
    <r>
      <t>fearful</t>
    </r>
    <r>
      <rPr>
        <sz val="11"/>
        <color theme="1"/>
        <rFont val="Calibri"/>
        <family val="2"/>
        <scheme val="minor"/>
      </rPr>
      <t xml:space="preserve"> </t>
    </r>
    <r>
      <rPr>
        <sz val="10"/>
        <color theme="1"/>
        <rFont val="Arial"/>
        <family val="2"/>
      </rPr>
      <t>الخوف</t>
    </r>
  </si>
  <si>
    <r>
      <t>confident</t>
    </r>
    <r>
      <rPr>
        <sz val="11"/>
        <color theme="1"/>
        <rFont val="Calibri"/>
        <family val="2"/>
        <scheme val="minor"/>
      </rPr>
      <t xml:space="preserve"> </t>
    </r>
    <r>
      <rPr>
        <sz val="10"/>
        <color theme="1"/>
        <rFont val="Arial"/>
        <family val="2"/>
      </rPr>
      <t>واثق</t>
    </r>
  </si>
  <si>
    <r>
      <t>sympathetic</t>
    </r>
    <r>
      <rPr>
        <sz val="11"/>
        <color theme="1"/>
        <rFont val="Calibri"/>
        <family val="2"/>
        <scheme val="minor"/>
      </rPr>
      <t xml:space="preserve"> </t>
    </r>
    <r>
      <rPr>
        <sz val="10"/>
        <color theme="1"/>
        <rFont val="Arial"/>
        <family val="2"/>
      </rPr>
      <t>تتعاطف</t>
    </r>
  </si>
  <si>
    <r>
      <t>impartial</t>
    </r>
    <r>
      <rPr>
        <sz val="11"/>
        <color theme="1"/>
        <rFont val="Calibri"/>
        <family val="2"/>
        <scheme val="minor"/>
      </rPr>
      <t xml:space="preserve"> </t>
    </r>
    <r>
      <rPr>
        <sz val="10"/>
        <color theme="1"/>
        <rFont val="Arial"/>
        <family val="2"/>
      </rPr>
      <t>نزيه</t>
    </r>
  </si>
  <si>
    <r>
      <t>assertive</t>
    </r>
    <r>
      <rPr>
        <sz val="11"/>
        <color theme="1"/>
        <rFont val="Calibri"/>
        <family val="2"/>
        <scheme val="minor"/>
      </rPr>
      <t xml:space="preserve"> </t>
    </r>
    <r>
      <rPr>
        <sz val="10"/>
        <color theme="1"/>
        <rFont val="Arial"/>
        <family val="2"/>
      </rPr>
      <t>جازم</t>
    </r>
  </si>
  <si>
    <r>
      <t>thorough</t>
    </r>
    <r>
      <rPr>
        <sz val="11"/>
        <color theme="1"/>
        <rFont val="Calibri"/>
        <family val="2"/>
        <scheme val="minor"/>
      </rPr>
      <t xml:space="preserve"> </t>
    </r>
    <r>
      <rPr>
        <sz val="10"/>
        <color theme="1"/>
        <rFont val="Arial"/>
        <family val="2"/>
      </rPr>
      <t>شامل</t>
    </r>
  </si>
  <si>
    <r>
      <t>generous</t>
    </r>
    <r>
      <rPr>
        <sz val="11"/>
        <color theme="1"/>
        <rFont val="Calibri"/>
        <family val="2"/>
        <scheme val="minor"/>
      </rPr>
      <t xml:space="preserve"> </t>
    </r>
    <r>
      <rPr>
        <sz val="10"/>
        <color theme="1"/>
        <rFont val="Arial"/>
        <family val="2"/>
      </rPr>
      <t>سخي</t>
    </r>
  </si>
  <si>
    <r>
      <t>animated</t>
    </r>
    <r>
      <rPr>
        <sz val="11"/>
        <color theme="1"/>
        <rFont val="Calibri"/>
        <family val="2"/>
        <scheme val="minor"/>
      </rPr>
      <t xml:space="preserve"> </t>
    </r>
    <r>
      <rPr>
        <sz val="10"/>
        <color theme="1"/>
        <rFont val="Arial"/>
        <family val="2"/>
      </rPr>
      <t>الرسوم المتحركة</t>
    </r>
  </si>
  <si>
    <r>
      <t>decisive</t>
    </r>
    <r>
      <rPr>
        <sz val="11"/>
        <color theme="1"/>
        <rFont val="Calibri"/>
        <family val="2"/>
        <scheme val="minor"/>
      </rPr>
      <t xml:space="preserve"> </t>
    </r>
    <r>
      <rPr>
        <sz val="10"/>
        <color theme="1"/>
        <rFont val="Arial"/>
        <family val="2"/>
      </rPr>
      <t>حاسم</t>
    </r>
  </si>
  <si>
    <r>
      <t>jovial</t>
    </r>
    <r>
      <rPr>
        <sz val="11"/>
        <color theme="1"/>
        <rFont val="Calibri"/>
        <family val="2"/>
        <scheme val="minor"/>
      </rPr>
      <t xml:space="preserve"> </t>
    </r>
    <r>
      <rPr>
        <sz val="10"/>
        <color theme="1"/>
        <rFont val="Arial"/>
        <family val="2"/>
      </rPr>
      <t>مرح</t>
    </r>
  </si>
  <si>
    <r>
      <t>precise</t>
    </r>
    <r>
      <rPr>
        <sz val="11"/>
        <color theme="1"/>
        <rFont val="Calibri"/>
        <family val="2"/>
        <scheme val="minor"/>
      </rPr>
      <t xml:space="preserve"> </t>
    </r>
    <r>
      <rPr>
        <sz val="10"/>
        <color theme="1"/>
        <rFont val="Arial"/>
        <family val="2"/>
      </rPr>
      <t>دقيقة</t>
    </r>
  </si>
  <si>
    <r>
      <t>direct</t>
    </r>
    <r>
      <rPr>
        <sz val="11"/>
        <color theme="1"/>
        <rFont val="Calibri"/>
        <family val="2"/>
        <scheme val="minor"/>
      </rPr>
      <t xml:space="preserve"> </t>
    </r>
    <r>
      <rPr>
        <sz val="10"/>
        <color theme="1"/>
        <rFont val="Arial"/>
        <family val="2"/>
      </rPr>
      <t>مباشرة</t>
    </r>
  </si>
  <si>
    <r>
      <t>restless</t>
    </r>
    <r>
      <rPr>
        <sz val="11"/>
        <color theme="1"/>
        <rFont val="Calibri"/>
        <family val="2"/>
        <scheme val="minor"/>
      </rPr>
      <t xml:space="preserve"> </t>
    </r>
    <r>
      <rPr>
        <sz val="10"/>
        <color theme="1"/>
        <rFont val="Arial"/>
        <family val="2"/>
      </rPr>
      <t>ضيق الصدر</t>
    </r>
  </si>
  <si>
    <r>
      <t>neighborly</t>
    </r>
    <r>
      <rPr>
        <sz val="11"/>
        <color theme="1"/>
        <rFont val="Calibri"/>
        <family val="2"/>
        <scheme val="minor"/>
      </rPr>
      <t xml:space="preserve"> </t>
    </r>
    <r>
      <rPr>
        <sz val="10"/>
        <color theme="1"/>
        <rFont val="Arial"/>
        <family val="2"/>
      </rPr>
      <t>الجوار</t>
    </r>
  </si>
  <si>
    <r>
      <t>appealing</t>
    </r>
    <r>
      <rPr>
        <sz val="11"/>
        <color theme="1"/>
        <rFont val="Calibri"/>
        <family val="2"/>
        <scheme val="minor"/>
      </rPr>
      <t xml:space="preserve"> </t>
    </r>
    <r>
      <rPr>
        <sz val="10"/>
        <color theme="1"/>
        <rFont val="Arial"/>
        <family val="2"/>
      </rPr>
      <t>مناشدة</t>
    </r>
  </si>
  <si>
    <r>
      <t>careful</t>
    </r>
    <r>
      <rPr>
        <sz val="11"/>
        <color theme="1"/>
        <rFont val="Calibri"/>
        <family val="2"/>
        <scheme val="minor"/>
      </rPr>
      <t xml:space="preserve"> </t>
    </r>
    <r>
      <rPr>
        <sz val="10"/>
        <color theme="1"/>
        <rFont val="Arial"/>
        <family val="2"/>
      </rPr>
      <t>دقيق</t>
    </r>
  </si>
  <si>
    <r>
      <t>pioneering</t>
    </r>
    <r>
      <rPr>
        <sz val="11"/>
        <color theme="1"/>
        <rFont val="Calibri"/>
        <family val="2"/>
        <scheme val="minor"/>
      </rPr>
      <t xml:space="preserve"> </t>
    </r>
    <r>
      <rPr>
        <sz val="10"/>
        <color theme="1"/>
        <rFont val="Arial"/>
        <family val="2"/>
      </rPr>
      <t>الرائد</t>
    </r>
  </si>
  <si>
    <r>
      <t>optimistic</t>
    </r>
    <r>
      <rPr>
        <sz val="11"/>
        <color theme="1"/>
        <rFont val="Calibri"/>
        <family val="2"/>
        <scheme val="minor"/>
      </rPr>
      <t xml:space="preserve"> </t>
    </r>
    <r>
      <rPr>
        <sz val="10"/>
        <color theme="1"/>
        <rFont val="Arial"/>
        <family val="2"/>
      </rPr>
      <t>متفائل</t>
    </r>
  </si>
  <si>
    <r>
      <t>helpful</t>
    </r>
    <r>
      <rPr>
        <sz val="11"/>
        <color theme="1"/>
        <rFont val="Calibri"/>
        <family val="2"/>
        <scheme val="minor"/>
      </rPr>
      <t xml:space="preserve"> </t>
    </r>
    <r>
      <rPr>
        <sz val="10"/>
        <color theme="1"/>
        <rFont val="Arial"/>
        <family val="2"/>
      </rPr>
      <t>مفيد</t>
    </r>
  </si>
  <si>
    <t>Arabic</t>
  </si>
  <si>
    <r>
      <t>brave</t>
    </r>
    <r>
      <rPr>
        <sz val="11"/>
        <color theme="1"/>
        <rFont val="Calibri"/>
        <family val="2"/>
        <scheme val="minor"/>
      </rPr>
      <t xml:space="preserve"> </t>
    </r>
    <r>
      <rPr>
        <sz val="10"/>
        <color theme="1"/>
        <rFont val="Arial"/>
        <family val="2"/>
      </rPr>
      <t>勇敢</t>
    </r>
  </si>
  <si>
    <r>
      <t>reserved</t>
    </r>
    <r>
      <rPr>
        <sz val="11"/>
        <color theme="1"/>
        <rFont val="Calibri"/>
        <family val="2"/>
        <scheme val="minor"/>
      </rPr>
      <t xml:space="preserve"> </t>
    </r>
    <r>
      <rPr>
        <sz val="10"/>
        <color theme="1"/>
        <rFont val="Arial"/>
        <family val="2"/>
      </rPr>
      <t>保留</t>
    </r>
  </si>
  <si>
    <r>
      <t>modest</t>
    </r>
    <r>
      <rPr>
        <sz val="11"/>
        <color theme="1"/>
        <rFont val="Calibri"/>
        <family val="2"/>
        <scheme val="minor"/>
      </rPr>
      <t xml:space="preserve"> </t>
    </r>
    <r>
      <rPr>
        <sz val="10"/>
        <color theme="1"/>
        <rFont val="Arial"/>
        <family val="2"/>
      </rPr>
      <t>適度</t>
    </r>
  </si>
  <si>
    <r>
      <t>cautious</t>
    </r>
    <r>
      <rPr>
        <sz val="11"/>
        <color theme="1"/>
        <rFont val="Calibri"/>
        <family val="2"/>
        <scheme val="minor"/>
      </rPr>
      <t xml:space="preserve"> </t>
    </r>
    <r>
      <rPr>
        <sz val="10"/>
        <color theme="1"/>
        <rFont val="Arial"/>
        <family val="2"/>
      </rPr>
      <t>謹慎</t>
    </r>
  </si>
  <si>
    <r>
      <t>unwavering</t>
    </r>
    <r>
      <rPr>
        <sz val="11"/>
        <color theme="1"/>
        <rFont val="Calibri"/>
        <family val="2"/>
        <scheme val="minor"/>
      </rPr>
      <t xml:space="preserve"> </t>
    </r>
    <r>
      <rPr>
        <sz val="10"/>
        <color theme="1"/>
        <rFont val="Arial"/>
        <family val="2"/>
      </rPr>
      <t>毫不動搖</t>
    </r>
  </si>
  <si>
    <r>
      <t>convincing</t>
    </r>
    <r>
      <rPr>
        <sz val="11"/>
        <color theme="1"/>
        <rFont val="Calibri"/>
        <family val="2"/>
        <scheme val="minor"/>
      </rPr>
      <t xml:space="preserve"> </t>
    </r>
    <r>
      <rPr>
        <sz val="10"/>
        <color theme="1"/>
        <rFont val="Arial"/>
        <family val="2"/>
      </rPr>
      <t>令人信服</t>
    </r>
  </si>
  <si>
    <r>
      <t>well-natured</t>
    </r>
    <r>
      <rPr>
        <sz val="11"/>
        <color theme="1"/>
        <rFont val="Calibri"/>
        <family val="2"/>
        <scheme val="minor"/>
      </rPr>
      <t xml:space="preserve"> </t>
    </r>
    <r>
      <rPr>
        <sz val="10"/>
        <color theme="1"/>
        <rFont val="Arial"/>
        <family val="2"/>
      </rPr>
      <t>良好的性情</t>
    </r>
  </si>
  <si>
    <r>
      <t>friendly</t>
    </r>
    <r>
      <rPr>
        <sz val="11"/>
        <color theme="1"/>
        <rFont val="Calibri"/>
        <family val="2"/>
        <scheme val="minor"/>
      </rPr>
      <t xml:space="preserve"> </t>
    </r>
    <r>
      <rPr>
        <sz val="10"/>
        <color theme="1"/>
        <rFont val="Arial"/>
        <family val="2"/>
      </rPr>
      <t>友好</t>
    </r>
  </si>
  <si>
    <r>
      <t>accurate</t>
    </r>
    <r>
      <rPr>
        <sz val="11"/>
        <color theme="1"/>
        <rFont val="Calibri"/>
        <family val="2"/>
        <scheme val="minor"/>
      </rPr>
      <t xml:space="preserve"> </t>
    </r>
    <r>
      <rPr>
        <sz val="10"/>
        <color theme="1"/>
        <rFont val="Arial"/>
        <family val="2"/>
      </rPr>
      <t>精確的</t>
    </r>
  </si>
  <si>
    <r>
      <t>outspoken</t>
    </r>
    <r>
      <rPr>
        <sz val="11"/>
        <color theme="1"/>
        <rFont val="Calibri"/>
        <family val="2"/>
        <scheme val="minor"/>
      </rPr>
      <t xml:space="preserve"> </t>
    </r>
    <r>
      <rPr>
        <sz val="10"/>
        <color theme="1"/>
        <rFont val="Arial"/>
        <family val="2"/>
      </rPr>
      <t>直言不諱</t>
    </r>
  </si>
  <si>
    <r>
      <t>calm</t>
    </r>
    <r>
      <rPr>
        <sz val="11"/>
        <color theme="1"/>
        <rFont val="Calibri"/>
        <family val="2"/>
        <scheme val="minor"/>
      </rPr>
      <t xml:space="preserve"> </t>
    </r>
    <r>
      <rPr>
        <sz val="10"/>
        <color theme="1"/>
        <rFont val="Arial"/>
        <family val="2"/>
      </rPr>
      <t>平靜</t>
    </r>
  </si>
  <si>
    <r>
      <t>talkative</t>
    </r>
    <r>
      <rPr>
        <sz val="11"/>
        <color theme="1"/>
        <rFont val="Calibri"/>
        <family val="2"/>
        <scheme val="minor"/>
      </rPr>
      <t xml:space="preserve"> </t>
    </r>
    <r>
      <rPr>
        <sz val="10"/>
        <color theme="1"/>
        <rFont val="Arial"/>
        <family val="2"/>
      </rPr>
      <t>健談</t>
    </r>
  </si>
  <si>
    <r>
      <t>disciplined</t>
    </r>
    <r>
      <rPr>
        <sz val="11"/>
        <color theme="1"/>
        <rFont val="Calibri"/>
        <family val="2"/>
        <scheme val="minor"/>
      </rPr>
      <t xml:space="preserve"> </t>
    </r>
    <r>
      <rPr>
        <sz val="10"/>
        <color theme="1"/>
        <rFont val="Arial"/>
        <family val="2"/>
      </rPr>
      <t>紀律</t>
    </r>
  </si>
  <si>
    <r>
      <t>conventional</t>
    </r>
    <r>
      <rPr>
        <sz val="11"/>
        <color theme="1"/>
        <rFont val="Calibri"/>
        <family val="2"/>
        <scheme val="minor"/>
      </rPr>
      <t xml:space="preserve"> </t>
    </r>
    <r>
      <rPr>
        <sz val="10"/>
        <color theme="1"/>
        <rFont val="Arial"/>
        <family val="2"/>
      </rPr>
      <t>常規</t>
    </r>
  </si>
  <si>
    <r>
      <t>persistant</t>
    </r>
    <r>
      <rPr>
        <sz val="11"/>
        <color theme="1"/>
        <rFont val="Calibri"/>
        <family val="2"/>
        <scheme val="minor"/>
      </rPr>
      <t xml:space="preserve"> </t>
    </r>
    <r>
      <rPr>
        <sz val="10"/>
        <color theme="1"/>
        <rFont val="Arial"/>
        <family val="2"/>
      </rPr>
      <t>持久性</t>
    </r>
  </si>
  <si>
    <r>
      <t>charming</t>
    </r>
    <r>
      <rPr>
        <sz val="11"/>
        <color theme="1"/>
        <rFont val="Calibri"/>
        <family val="2"/>
        <scheme val="minor"/>
      </rPr>
      <t xml:space="preserve"> </t>
    </r>
    <r>
      <rPr>
        <sz val="10"/>
        <color theme="1"/>
        <rFont val="Arial"/>
        <family val="2"/>
      </rPr>
      <t>迷人</t>
    </r>
  </si>
  <si>
    <r>
      <t>attentive</t>
    </r>
    <r>
      <rPr>
        <sz val="11"/>
        <color theme="1"/>
        <rFont val="Calibri"/>
        <family val="2"/>
        <scheme val="minor"/>
      </rPr>
      <t xml:space="preserve"> </t>
    </r>
    <r>
      <rPr>
        <sz val="10"/>
        <color theme="1"/>
        <rFont val="Arial"/>
        <family val="2"/>
      </rPr>
      <t>細心</t>
    </r>
  </si>
  <si>
    <r>
      <t>satisfied</t>
    </r>
    <r>
      <rPr>
        <sz val="11"/>
        <color theme="1"/>
        <rFont val="Calibri"/>
        <family val="2"/>
        <scheme val="minor"/>
      </rPr>
      <t xml:space="preserve"> </t>
    </r>
    <r>
      <rPr>
        <sz val="10"/>
        <color theme="1"/>
        <rFont val="Arial"/>
        <family val="2"/>
      </rPr>
      <t>滿意</t>
    </r>
  </si>
  <si>
    <r>
      <t>forceful</t>
    </r>
    <r>
      <rPr>
        <sz val="11"/>
        <color theme="1"/>
        <rFont val="Calibri"/>
        <family val="2"/>
        <scheme val="minor"/>
      </rPr>
      <t xml:space="preserve"> </t>
    </r>
    <r>
      <rPr>
        <sz val="10"/>
        <color theme="1"/>
        <rFont val="Arial"/>
        <family val="2"/>
      </rPr>
      <t>有力</t>
    </r>
  </si>
  <si>
    <r>
      <t>tactful</t>
    </r>
    <r>
      <rPr>
        <sz val="11"/>
        <color theme="1"/>
        <rFont val="Calibri"/>
        <family val="2"/>
        <scheme val="minor"/>
      </rPr>
      <t xml:space="preserve"> </t>
    </r>
    <r>
      <rPr>
        <sz val="10"/>
        <color theme="1"/>
        <rFont val="Arial"/>
        <family val="2"/>
      </rPr>
      <t>委婉</t>
    </r>
  </si>
  <si>
    <r>
      <t>agreeable</t>
    </r>
    <r>
      <rPr>
        <sz val="11"/>
        <color theme="1"/>
        <rFont val="Calibri"/>
        <family val="2"/>
        <scheme val="minor"/>
      </rPr>
      <t xml:space="preserve"> </t>
    </r>
    <r>
      <rPr>
        <sz val="10"/>
        <color theme="1"/>
        <rFont val="Arial"/>
        <family val="2"/>
      </rPr>
      <t>同意</t>
    </r>
  </si>
  <si>
    <r>
      <t>enthusiastic</t>
    </r>
    <r>
      <rPr>
        <sz val="11"/>
        <color theme="1"/>
        <rFont val="Calibri"/>
        <family val="2"/>
        <scheme val="minor"/>
      </rPr>
      <t xml:space="preserve"> </t>
    </r>
    <r>
      <rPr>
        <sz val="10"/>
        <color theme="1"/>
        <rFont val="Arial"/>
        <family val="2"/>
      </rPr>
      <t>熱心</t>
    </r>
  </si>
  <si>
    <r>
      <t>insistent</t>
    </r>
    <r>
      <rPr>
        <sz val="11"/>
        <color theme="1"/>
        <rFont val="Calibri"/>
        <family val="2"/>
        <scheme val="minor"/>
      </rPr>
      <t xml:space="preserve"> </t>
    </r>
    <r>
      <rPr>
        <sz val="10"/>
        <color theme="1"/>
        <rFont val="Arial"/>
        <family val="2"/>
      </rPr>
      <t>堅持</t>
    </r>
  </si>
  <si>
    <r>
      <t>daring</t>
    </r>
    <r>
      <rPr>
        <sz val="11"/>
        <color theme="1"/>
        <rFont val="Calibri"/>
        <family val="2"/>
        <scheme val="minor"/>
      </rPr>
      <t xml:space="preserve"> </t>
    </r>
    <r>
      <rPr>
        <sz val="10"/>
        <color theme="1"/>
        <rFont val="Arial"/>
        <family val="2"/>
      </rPr>
      <t>大膽</t>
    </r>
  </si>
  <si>
    <r>
      <t>inspiring</t>
    </r>
    <r>
      <rPr>
        <sz val="11"/>
        <color theme="1"/>
        <rFont val="Calibri"/>
        <family val="2"/>
        <scheme val="minor"/>
      </rPr>
      <t xml:space="preserve"> </t>
    </r>
    <r>
      <rPr>
        <sz val="10"/>
        <color theme="1"/>
        <rFont val="Arial"/>
        <family val="2"/>
      </rPr>
      <t>鼓舞人心</t>
    </r>
  </si>
  <si>
    <r>
      <t>submissive</t>
    </r>
    <r>
      <rPr>
        <sz val="11"/>
        <color theme="1"/>
        <rFont val="Calibri"/>
        <family val="2"/>
        <scheme val="minor"/>
      </rPr>
      <t xml:space="preserve"> </t>
    </r>
    <r>
      <rPr>
        <sz val="10"/>
        <color theme="1"/>
        <rFont val="Arial"/>
        <family val="2"/>
      </rPr>
      <t>順從</t>
    </r>
  </si>
  <si>
    <r>
      <t>shy</t>
    </r>
    <r>
      <rPr>
        <sz val="11"/>
        <color theme="1"/>
        <rFont val="Calibri"/>
        <family val="2"/>
        <scheme val="minor"/>
      </rPr>
      <t xml:space="preserve"> </t>
    </r>
    <r>
      <rPr>
        <sz val="10"/>
        <color theme="1"/>
        <rFont val="Arial"/>
        <family val="2"/>
      </rPr>
      <t>害羞的</t>
    </r>
  </si>
  <si>
    <r>
      <t>diplomatic</t>
    </r>
    <r>
      <rPr>
        <sz val="11"/>
        <color theme="1"/>
        <rFont val="Calibri"/>
        <family val="2"/>
        <scheme val="minor"/>
      </rPr>
      <t xml:space="preserve"> </t>
    </r>
    <r>
      <rPr>
        <sz val="10"/>
        <color theme="1"/>
        <rFont val="Arial"/>
        <family val="2"/>
      </rPr>
      <t>外交</t>
    </r>
  </si>
  <si>
    <r>
      <t>obliging</t>
    </r>
    <r>
      <rPr>
        <sz val="11"/>
        <color theme="1"/>
        <rFont val="Calibri"/>
        <family val="2"/>
        <scheme val="minor"/>
      </rPr>
      <t xml:space="preserve"> </t>
    </r>
    <r>
      <rPr>
        <sz val="10"/>
        <color theme="1"/>
        <rFont val="Arial"/>
        <family val="2"/>
      </rPr>
      <t>責成</t>
    </r>
  </si>
  <si>
    <r>
      <t>strong-willed</t>
    </r>
    <r>
      <rPr>
        <sz val="11"/>
        <color theme="1"/>
        <rFont val="Calibri"/>
        <family val="2"/>
        <scheme val="minor"/>
      </rPr>
      <t xml:space="preserve"> </t>
    </r>
    <r>
      <rPr>
        <sz val="10"/>
        <color theme="1"/>
        <rFont val="Arial"/>
        <family val="2"/>
      </rPr>
      <t>意志堅定</t>
    </r>
  </si>
  <si>
    <r>
      <t>enlivening</t>
    </r>
    <r>
      <rPr>
        <sz val="11"/>
        <color theme="1"/>
        <rFont val="Calibri"/>
        <family val="2"/>
        <scheme val="minor"/>
      </rPr>
      <t xml:space="preserve"> </t>
    </r>
    <r>
      <rPr>
        <sz val="10"/>
        <color theme="1"/>
        <rFont val="Arial"/>
        <family val="2"/>
      </rPr>
      <t>搞活</t>
    </r>
  </si>
  <si>
    <r>
      <t>good-mixer</t>
    </r>
    <r>
      <rPr>
        <sz val="11"/>
        <color theme="1"/>
        <rFont val="Calibri"/>
        <family val="2"/>
        <scheme val="minor"/>
      </rPr>
      <t xml:space="preserve"> </t>
    </r>
    <r>
      <rPr>
        <sz val="10"/>
        <color theme="1"/>
        <rFont val="Arial"/>
        <family val="2"/>
      </rPr>
      <t>良好混合器</t>
    </r>
  </si>
  <si>
    <r>
      <t>introspective</t>
    </r>
    <r>
      <rPr>
        <sz val="11"/>
        <color theme="1"/>
        <rFont val="Calibri"/>
        <family val="2"/>
        <scheme val="minor"/>
      </rPr>
      <t xml:space="preserve"> </t>
    </r>
    <r>
      <rPr>
        <sz val="10"/>
        <color theme="1"/>
        <rFont val="Arial"/>
        <family val="2"/>
      </rPr>
      <t>自省</t>
    </r>
  </si>
  <si>
    <r>
      <t>fussy</t>
    </r>
    <r>
      <rPr>
        <sz val="11"/>
        <color theme="1"/>
        <rFont val="Calibri"/>
        <family val="2"/>
        <scheme val="minor"/>
      </rPr>
      <t xml:space="preserve"> </t>
    </r>
    <r>
      <rPr>
        <sz val="10"/>
        <color theme="1"/>
        <rFont val="Arial"/>
        <family val="2"/>
      </rPr>
      <t>挑剔</t>
    </r>
  </si>
  <si>
    <r>
      <t>considerate</t>
    </r>
    <r>
      <rPr>
        <sz val="11"/>
        <color theme="1"/>
        <rFont val="Calibri"/>
        <family val="2"/>
        <scheme val="minor"/>
      </rPr>
      <t xml:space="preserve"> </t>
    </r>
    <r>
      <rPr>
        <sz val="10"/>
        <color theme="1"/>
        <rFont val="Arial"/>
        <family val="2"/>
      </rPr>
      <t>周到</t>
    </r>
  </si>
  <si>
    <r>
      <t>logical</t>
    </r>
    <r>
      <rPr>
        <sz val="11"/>
        <color theme="1"/>
        <rFont val="Calibri"/>
        <family val="2"/>
        <scheme val="minor"/>
      </rPr>
      <t xml:space="preserve"> </t>
    </r>
    <r>
      <rPr>
        <sz val="10"/>
        <color theme="1"/>
        <rFont val="Arial"/>
        <family val="2"/>
      </rPr>
      <t>邏輯</t>
    </r>
  </si>
  <si>
    <r>
      <t>bold</t>
    </r>
    <r>
      <rPr>
        <sz val="11"/>
        <color theme="1"/>
        <rFont val="Calibri"/>
        <family val="2"/>
        <scheme val="minor"/>
      </rPr>
      <t xml:space="preserve"> </t>
    </r>
    <r>
      <rPr>
        <sz val="10"/>
        <color theme="1"/>
        <rFont val="Arial"/>
        <family val="2"/>
      </rPr>
      <t>大膽</t>
    </r>
  </si>
  <si>
    <r>
      <t>loyal</t>
    </r>
    <r>
      <rPr>
        <sz val="11"/>
        <color theme="1"/>
        <rFont val="Calibri"/>
        <family val="2"/>
        <scheme val="minor"/>
      </rPr>
      <t xml:space="preserve"> </t>
    </r>
    <r>
      <rPr>
        <sz val="10"/>
        <color theme="1"/>
        <rFont val="Arial"/>
        <family val="2"/>
      </rPr>
      <t>忠誠</t>
    </r>
  </si>
  <si>
    <r>
      <t>poised</t>
    </r>
    <r>
      <rPr>
        <sz val="11"/>
        <color theme="1"/>
        <rFont val="Calibri"/>
        <family val="2"/>
        <scheme val="minor"/>
      </rPr>
      <t xml:space="preserve"> </t>
    </r>
    <r>
      <rPr>
        <sz val="10"/>
        <color theme="1"/>
        <rFont val="Arial"/>
        <family val="2"/>
      </rPr>
      <t>準備</t>
    </r>
  </si>
  <si>
    <r>
      <t>sociable</t>
    </r>
    <r>
      <rPr>
        <sz val="11"/>
        <color theme="1"/>
        <rFont val="Calibri"/>
        <family val="2"/>
        <scheme val="minor"/>
      </rPr>
      <t xml:space="preserve"> </t>
    </r>
    <r>
      <rPr>
        <sz val="10"/>
        <color theme="1"/>
        <rFont val="Arial"/>
        <family val="2"/>
      </rPr>
      <t>交際</t>
    </r>
  </si>
  <si>
    <r>
      <t>lenient</t>
    </r>
    <r>
      <rPr>
        <sz val="11"/>
        <color theme="1"/>
        <rFont val="Calibri"/>
        <family val="2"/>
        <scheme val="minor"/>
      </rPr>
      <t xml:space="preserve"> </t>
    </r>
    <r>
      <rPr>
        <sz val="10"/>
        <color theme="1"/>
        <rFont val="Arial"/>
        <family val="2"/>
      </rPr>
      <t>寬鬆</t>
    </r>
  </si>
  <si>
    <r>
      <t>self-reliant</t>
    </r>
    <r>
      <rPr>
        <sz val="11"/>
        <color theme="1"/>
        <rFont val="Calibri"/>
        <family val="2"/>
        <scheme val="minor"/>
      </rPr>
      <t xml:space="preserve"> </t>
    </r>
    <r>
      <rPr>
        <sz val="10"/>
        <color theme="1"/>
        <rFont val="Arial"/>
        <family val="2"/>
      </rPr>
      <t>自力更生</t>
    </r>
  </si>
  <si>
    <r>
      <t>soft-spoken</t>
    </r>
    <r>
      <rPr>
        <sz val="11"/>
        <color theme="1"/>
        <rFont val="Calibri"/>
        <family val="2"/>
        <scheme val="minor"/>
      </rPr>
      <t xml:space="preserve"> </t>
    </r>
    <r>
      <rPr>
        <sz val="10"/>
        <color theme="1"/>
        <rFont val="Arial"/>
        <family val="2"/>
      </rPr>
      <t>說話溫柔的</t>
    </r>
  </si>
  <si>
    <r>
      <t>willing</t>
    </r>
    <r>
      <rPr>
        <sz val="11"/>
        <color theme="1"/>
        <rFont val="Calibri"/>
        <family val="2"/>
        <scheme val="minor"/>
      </rPr>
      <t xml:space="preserve"> </t>
    </r>
    <r>
      <rPr>
        <sz val="10"/>
        <color theme="1"/>
        <rFont val="Arial"/>
        <family val="2"/>
      </rPr>
      <t>願意</t>
    </r>
  </si>
  <si>
    <r>
      <t>eager</t>
    </r>
    <r>
      <rPr>
        <sz val="11"/>
        <color theme="1"/>
        <rFont val="Calibri"/>
        <family val="2"/>
        <scheme val="minor"/>
      </rPr>
      <t xml:space="preserve"> </t>
    </r>
    <r>
      <rPr>
        <sz val="10"/>
        <color theme="1"/>
        <rFont val="Arial"/>
        <family val="2"/>
      </rPr>
      <t>渴望</t>
    </r>
  </si>
  <si>
    <r>
      <t>respectful</t>
    </r>
    <r>
      <rPr>
        <sz val="11"/>
        <color theme="1"/>
        <rFont val="Calibri"/>
        <family val="2"/>
        <scheme val="minor"/>
      </rPr>
      <t xml:space="preserve"> </t>
    </r>
    <r>
      <rPr>
        <sz val="10"/>
        <color theme="1"/>
        <rFont val="Arial"/>
        <family val="2"/>
      </rPr>
      <t>尊重</t>
    </r>
  </si>
  <si>
    <r>
      <t>high-spirited</t>
    </r>
    <r>
      <rPr>
        <sz val="11"/>
        <color theme="1"/>
        <rFont val="Calibri"/>
        <family val="2"/>
        <scheme val="minor"/>
      </rPr>
      <t xml:space="preserve"> </t>
    </r>
    <r>
      <rPr>
        <sz val="10"/>
        <color theme="1"/>
        <rFont val="Arial"/>
        <family val="2"/>
      </rPr>
      <t>昂揚</t>
    </r>
  </si>
  <si>
    <r>
      <t>stimulating</t>
    </r>
    <r>
      <rPr>
        <sz val="11"/>
        <color theme="1"/>
        <rFont val="Calibri"/>
        <family val="2"/>
        <scheme val="minor"/>
      </rPr>
      <t xml:space="preserve"> </t>
    </r>
    <r>
      <rPr>
        <sz val="10"/>
        <color theme="1"/>
        <rFont val="Arial"/>
        <family val="2"/>
      </rPr>
      <t>刺激</t>
    </r>
  </si>
  <si>
    <r>
      <t>refined</t>
    </r>
    <r>
      <rPr>
        <sz val="11"/>
        <color theme="1"/>
        <rFont val="Calibri"/>
        <family val="2"/>
        <scheme val="minor"/>
      </rPr>
      <t xml:space="preserve"> </t>
    </r>
    <r>
      <rPr>
        <sz val="10"/>
        <color theme="1"/>
        <rFont val="Arial"/>
        <family val="2"/>
      </rPr>
      <t>完善</t>
    </r>
  </si>
  <si>
    <r>
      <t>impatient</t>
    </r>
    <r>
      <rPr>
        <sz val="11"/>
        <color theme="1"/>
        <rFont val="Calibri"/>
        <family val="2"/>
        <scheme val="minor"/>
      </rPr>
      <t xml:space="preserve"> </t>
    </r>
    <r>
      <rPr>
        <sz val="10"/>
        <color theme="1"/>
        <rFont val="Arial"/>
        <family val="2"/>
      </rPr>
      <t>不耐煩</t>
    </r>
  </si>
  <si>
    <r>
      <t>contented</t>
    </r>
    <r>
      <rPr>
        <sz val="11"/>
        <color theme="1"/>
        <rFont val="Calibri"/>
        <family val="2"/>
        <scheme val="minor"/>
      </rPr>
      <t xml:space="preserve"> </t>
    </r>
    <r>
      <rPr>
        <sz val="10"/>
        <color theme="1"/>
        <rFont val="Arial"/>
        <family val="2"/>
      </rPr>
      <t>知足</t>
    </r>
  </si>
  <si>
    <r>
      <t>attractive</t>
    </r>
    <r>
      <rPr>
        <sz val="11"/>
        <color theme="1"/>
        <rFont val="Calibri"/>
        <family val="2"/>
        <scheme val="minor"/>
      </rPr>
      <t xml:space="preserve"> </t>
    </r>
    <r>
      <rPr>
        <sz val="10"/>
        <color theme="1"/>
        <rFont val="Arial"/>
        <family val="2"/>
      </rPr>
      <t>吸引力</t>
    </r>
  </si>
  <si>
    <r>
      <t>introverted</t>
    </r>
    <r>
      <rPr>
        <sz val="11"/>
        <color theme="1"/>
        <rFont val="Calibri"/>
        <family val="2"/>
        <scheme val="minor"/>
      </rPr>
      <t xml:space="preserve"> </t>
    </r>
    <r>
      <rPr>
        <sz val="10"/>
        <color theme="1"/>
        <rFont val="Arial"/>
        <family val="2"/>
      </rPr>
      <t>內向</t>
    </r>
  </si>
  <si>
    <r>
      <t>vigorous</t>
    </r>
    <r>
      <rPr>
        <sz val="11"/>
        <color theme="1"/>
        <rFont val="Calibri"/>
        <family val="2"/>
        <scheme val="minor"/>
      </rPr>
      <t xml:space="preserve"> </t>
    </r>
    <r>
      <rPr>
        <sz val="10"/>
        <color theme="1"/>
        <rFont val="Arial"/>
        <family val="2"/>
      </rPr>
      <t>大力</t>
    </r>
  </si>
  <si>
    <r>
      <t>patient</t>
    </r>
    <r>
      <rPr>
        <sz val="11"/>
        <color theme="1"/>
        <rFont val="Calibri"/>
        <family val="2"/>
        <scheme val="minor"/>
      </rPr>
      <t xml:space="preserve"> </t>
    </r>
    <r>
      <rPr>
        <sz val="10"/>
        <color theme="1"/>
        <rFont val="Arial"/>
        <family val="2"/>
      </rPr>
      <t>病人</t>
    </r>
  </si>
  <si>
    <r>
      <t>captivating</t>
    </r>
    <r>
      <rPr>
        <sz val="11"/>
        <color theme="1"/>
        <rFont val="Calibri"/>
        <family val="2"/>
        <scheme val="minor"/>
      </rPr>
      <t xml:space="preserve"> </t>
    </r>
    <r>
      <rPr>
        <sz val="10"/>
        <color theme="1"/>
        <rFont val="Arial"/>
        <family val="2"/>
      </rPr>
      <t>迷人</t>
    </r>
  </si>
  <si>
    <r>
      <t>easy-going</t>
    </r>
    <r>
      <rPr>
        <sz val="11"/>
        <color theme="1"/>
        <rFont val="Calibri"/>
        <family val="2"/>
        <scheme val="minor"/>
      </rPr>
      <t xml:space="preserve"> </t>
    </r>
    <r>
      <rPr>
        <sz val="10"/>
        <color theme="1"/>
        <rFont val="Arial"/>
        <family val="2"/>
      </rPr>
      <t>隨和</t>
    </r>
  </si>
  <si>
    <r>
      <t>demanding</t>
    </r>
    <r>
      <rPr>
        <sz val="11"/>
        <color theme="1"/>
        <rFont val="Calibri"/>
        <family val="2"/>
        <scheme val="minor"/>
      </rPr>
      <t xml:space="preserve"> </t>
    </r>
    <r>
      <rPr>
        <sz val="10"/>
        <color theme="1"/>
        <rFont val="Arial"/>
        <family val="2"/>
      </rPr>
      <t>要求</t>
    </r>
  </si>
  <si>
    <r>
      <t>compliant</t>
    </r>
    <r>
      <rPr>
        <sz val="11"/>
        <color theme="1"/>
        <rFont val="Calibri"/>
        <family val="2"/>
        <scheme val="minor"/>
      </rPr>
      <t xml:space="preserve"> </t>
    </r>
    <r>
      <rPr>
        <sz val="10"/>
        <color theme="1"/>
        <rFont val="Arial"/>
        <family val="2"/>
      </rPr>
      <t>兼容</t>
    </r>
  </si>
  <si>
    <r>
      <t>adventurous</t>
    </r>
    <r>
      <rPr>
        <sz val="11"/>
        <color theme="1"/>
        <rFont val="Calibri"/>
        <family val="2"/>
        <scheme val="minor"/>
      </rPr>
      <t xml:space="preserve"> </t>
    </r>
    <r>
      <rPr>
        <sz val="10"/>
        <color theme="1"/>
        <rFont val="Arial"/>
        <family val="2"/>
      </rPr>
      <t>冒險</t>
    </r>
  </si>
  <si>
    <r>
      <t>insightful</t>
    </r>
    <r>
      <rPr>
        <sz val="11"/>
        <color theme="1"/>
        <rFont val="Calibri"/>
        <family val="2"/>
        <scheme val="minor"/>
      </rPr>
      <t xml:space="preserve"> </t>
    </r>
    <r>
      <rPr>
        <sz val="10"/>
        <color theme="1"/>
        <rFont val="Arial"/>
        <family val="2"/>
      </rPr>
      <t>見地</t>
    </r>
  </si>
  <si>
    <r>
      <t>out-going</t>
    </r>
    <r>
      <rPr>
        <sz val="11"/>
        <color theme="1"/>
        <rFont val="Calibri"/>
        <family val="2"/>
        <scheme val="minor"/>
      </rPr>
      <t xml:space="preserve"> </t>
    </r>
    <r>
      <rPr>
        <sz val="10"/>
        <color theme="1"/>
        <rFont val="Arial"/>
        <family val="2"/>
      </rPr>
      <t>外向</t>
    </r>
  </si>
  <si>
    <r>
      <t>moderate</t>
    </r>
    <r>
      <rPr>
        <sz val="11"/>
        <color theme="1"/>
        <rFont val="Calibri"/>
        <family val="2"/>
        <scheme val="minor"/>
      </rPr>
      <t xml:space="preserve"> </t>
    </r>
    <r>
      <rPr>
        <sz val="10"/>
        <color theme="1"/>
        <rFont val="Arial"/>
        <family val="2"/>
      </rPr>
      <t>中度</t>
    </r>
  </si>
  <si>
    <r>
      <t>gentle</t>
    </r>
    <r>
      <rPr>
        <sz val="11"/>
        <color theme="1"/>
        <rFont val="Calibri"/>
        <family val="2"/>
        <scheme val="minor"/>
      </rPr>
      <t xml:space="preserve"> </t>
    </r>
    <r>
      <rPr>
        <sz val="10"/>
        <color theme="1"/>
        <rFont val="Arial"/>
        <family val="2"/>
      </rPr>
      <t>溫柔</t>
    </r>
  </si>
  <si>
    <r>
      <t>persuasive</t>
    </r>
    <r>
      <rPr>
        <sz val="11"/>
        <color theme="1"/>
        <rFont val="Calibri"/>
        <family val="2"/>
        <scheme val="minor"/>
      </rPr>
      <t xml:space="preserve"> </t>
    </r>
    <r>
      <rPr>
        <sz val="10"/>
        <color theme="1"/>
        <rFont val="Arial"/>
        <family val="2"/>
      </rPr>
      <t>說服力</t>
    </r>
  </si>
  <si>
    <r>
      <t>humble</t>
    </r>
    <r>
      <rPr>
        <sz val="11"/>
        <color theme="1"/>
        <rFont val="Calibri"/>
        <family val="2"/>
        <scheme val="minor"/>
      </rPr>
      <t xml:space="preserve"> </t>
    </r>
    <r>
      <rPr>
        <sz val="10"/>
        <color theme="1"/>
        <rFont val="Arial"/>
        <family val="2"/>
      </rPr>
      <t>謙遜</t>
    </r>
  </si>
  <si>
    <r>
      <t>original</t>
    </r>
    <r>
      <rPr>
        <sz val="11"/>
        <color theme="1"/>
        <rFont val="Calibri"/>
        <family val="2"/>
        <scheme val="minor"/>
      </rPr>
      <t xml:space="preserve"> </t>
    </r>
    <r>
      <rPr>
        <sz val="10"/>
        <color theme="1"/>
        <rFont val="Arial"/>
        <family val="2"/>
      </rPr>
      <t>原來</t>
    </r>
  </si>
  <si>
    <r>
      <t>expressive</t>
    </r>
    <r>
      <rPr>
        <sz val="11"/>
        <color theme="1"/>
        <rFont val="Calibri"/>
        <family val="2"/>
        <scheme val="minor"/>
      </rPr>
      <t xml:space="preserve"> </t>
    </r>
    <r>
      <rPr>
        <sz val="10"/>
        <color theme="1"/>
        <rFont val="Arial"/>
        <family val="2"/>
      </rPr>
      <t>表情</t>
    </r>
  </si>
  <si>
    <r>
      <t>controlled</t>
    </r>
    <r>
      <rPr>
        <sz val="11"/>
        <color theme="1"/>
        <rFont val="Calibri"/>
        <family val="2"/>
        <scheme val="minor"/>
      </rPr>
      <t xml:space="preserve"> </t>
    </r>
    <r>
      <rPr>
        <sz val="10"/>
        <color theme="1"/>
        <rFont val="Arial"/>
        <family val="2"/>
      </rPr>
      <t>控制</t>
    </r>
  </si>
  <si>
    <r>
      <t>dominant</t>
    </r>
    <r>
      <rPr>
        <sz val="11"/>
        <color theme="1"/>
        <rFont val="Calibri"/>
        <family val="2"/>
        <scheme val="minor"/>
      </rPr>
      <t xml:space="preserve"> </t>
    </r>
    <r>
      <rPr>
        <sz val="10"/>
        <color theme="1"/>
        <rFont val="Arial"/>
        <family val="2"/>
      </rPr>
      <t>顯性</t>
    </r>
  </si>
  <si>
    <r>
      <t>responsive</t>
    </r>
    <r>
      <rPr>
        <sz val="11"/>
        <color theme="1"/>
        <rFont val="Calibri"/>
        <family val="2"/>
        <scheme val="minor"/>
      </rPr>
      <t xml:space="preserve"> </t>
    </r>
    <r>
      <rPr>
        <sz val="10"/>
        <color theme="1"/>
        <rFont val="Arial"/>
        <family val="2"/>
      </rPr>
      <t>響應</t>
    </r>
  </si>
  <si>
    <r>
      <t>argumentative</t>
    </r>
    <r>
      <rPr>
        <sz val="11"/>
        <color theme="1"/>
        <rFont val="Calibri"/>
        <family val="2"/>
        <scheme val="minor"/>
      </rPr>
      <t xml:space="preserve"> </t>
    </r>
    <r>
      <rPr>
        <sz val="10"/>
        <color theme="1"/>
        <rFont val="Arial"/>
        <family val="2"/>
      </rPr>
      <t>追根究底</t>
    </r>
  </si>
  <si>
    <r>
      <t>systematic</t>
    </r>
    <r>
      <rPr>
        <sz val="11"/>
        <color theme="1"/>
        <rFont val="Calibri"/>
        <family val="2"/>
        <scheme val="minor"/>
      </rPr>
      <t xml:space="preserve"> </t>
    </r>
    <r>
      <rPr>
        <sz val="10"/>
        <color theme="1"/>
        <rFont val="Arial"/>
        <family val="2"/>
      </rPr>
      <t>系統</t>
    </r>
  </si>
  <si>
    <r>
      <t>cooperative</t>
    </r>
    <r>
      <rPr>
        <sz val="11"/>
        <color theme="1"/>
        <rFont val="Calibri"/>
        <family val="2"/>
        <scheme val="minor"/>
      </rPr>
      <t xml:space="preserve"> </t>
    </r>
    <r>
      <rPr>
        <sz val="10"/>
        <color theme="1"/>
        <rFont val="Arial"/>
        <family val="2"/>
      </rPr>
      <t>合作</t>
    </r>
  </si>
  <si>
    <r>
      <t>light-hearted</t>
    </r>
    <r>
      <rPr>
        <sz val="11"/>
        <color theme="1"/>
        <rFont val="Calibri"/>
        <family val="2"/>
        <scheme val="minor"/>
      </rPr>
      <t xml:space="preserve"> </t>
    </r>
    <r>
      <rPr>
        <sz val="10"/>
        <color theme="1"/>
        <rFont val="Arial"/>
        <family val="2"/>
      </rPr>
      <t>輕心</t>
    </r>
  </si>
  <si>
    <r>
      <t>cheerful</t>
    </r>
    <r>
      <rPr>
        <sz val="11"/>
        <color theme="1"/>
        <rFont val="Calibri"/>
        <family val="2"/>
        <scheme val="minor"/>
      </rPr>
      <t xml:space="preserve"> </t>
    </r>
    <r>
      <rPr>
        <sz val="10"/>
        <color theme="1"/>
        <rFont val="Arial"/>
        <family val="2"/>
      </rPr>
      <t>開朗</t>
    </r>
  </si>
  <si>
    <r>
      <t>kind</t>
    </r>
    <r>
      <rPr>
        <sz val="11"/>
        <color theme="1"/>
        <rFont val="Calibri"/>
        <family val="2"/>
        <scheme val="minor"/>
      </rPr>
      <t xml:space="preserve"> </t>
    </r>
    <r>
      <rPr>
        <sz val="10"/>
        <color theme="1"/>
        <rFont val="Arial"/>
        <family val="2"/>
      </rPr>
      <t>種類</t>
    </r>
  </si>
  <si>
    <r>
      <t>perceptive</t>
    </r>
    <r>
      <rPr>
        <sz val="11"/>
        <color theme="1"/>
        <rFont val="Calibri"/>
        <family val="2"/>
        <scheme val="minor"/>
      </rPr>
      <t xml:space="preserve"> </t>
    </r>
    <r>
      <rPr>
        <sz val="10"/>
        <color theme="1"/>
        <rFont val="Arial"/>
        <family val="2"/>
      </rPr>
      <t>感知</t>
    </r>
  </si>
  <si>
    <r>
      <t>independent</t>
    </r>
    <r>
      <rPr>
        <sz val="11"/>
        <color theme="1"/>
        <rFont val="Calibri"/>
        <family val="2"/>
        <scheme val="minor"/>
      </rPr>
      <t xml:space="preserve"> </t>
    </r>
    <r>
      <rPr>
        <sz val="10"/>
        <color theme="1"/>
        <rFont val="Arial"/>
        <family val="2"/>
      </rPr>
      <t>獨立</t>
    </r>
  </si>
  <si>
    <r>
      <t>predictable</t>
    </r>
    <r>
      <rPr>
        <sz val="11"/>
        <color theme="1"/>
        <rFont val="Calibri"/>
        <family val="2"/>
        <scheme val="minor"/>
      </rPr>
      <t xml:space="preserve"> </t>
    </r>
    <r>
      <rPr>
        <sz val="10"/>
        <color theme="1"/>
        <rFont val="Arial"/>
        <family val="2"/>
      </rPr>
      <t>可預測</t>
    </r>
  </si>
  <si>
    <r>
      <t>joyful</t>
    </r>
    <r>
      <rPr>
        <sz val="11"/>
        <color theme="1"/>
        <rFont val="Calibri"/>
        <family val="2"/>
        <scheme val="minor"/>
      </rPr>
      <t xml:space="preserve"> </t>
    </r>
    <r>
      <rPr>
        <sz val="10"/>
        <color theme="1"/>
        <rFont val="Arial"/>
        <family val="2"/>
      </rPr>
      <t>歡樂</t>
    </r>
  </si>
  <si>
    <r>
      <t>private</t>
    </r>
    <r>
      <rPr>
        <sz val="11"/>
        <color theme="1"/>
        <rFont val="Calibri"/>
        <family val="2"/>
        <scheme val="minor"/>
      </rPr>
      <t xml:space="preserve"> </t>
    </r>
    <r>
      <rPr>
        <sz val="10"/>
        <color theme="1"/>
        <rFont val="Arial"/>
        <family val="2"/>
      </rPr>
      <t>私營</t>
    </r>
  </si>
  <si>
    <r>
      <t>fine-tuned</t>
    </r>
    <r>
      <rPr>
        <sz val="11"/>
        <color theme="1"/>
        <rFont val="Calibri"/>
        <family val="2"/>
        <scheme val="minor"/>
      </rPr>
      <t xml:space="preserve"> </t>
    </r>
    <r>
      <rPr>
        <sz val="10"/>
        <color theme="1"/>
        <rFont val="Arial"/>
        <family val="2"/>
      </rPr>
      <t>微調</t>
    </r>
  </si>
  <si>
    <r>
      <t>obedient</t>
    </r>
    <r>
      <rPr>
        <sz val="11"/>
        <color theme="1"/>
        <rFont val="Calibri"/>
        <family val="2"/>
        <scheme val="minor"/>
      </rPr>
      <t xml:space="preserve"> </t>
    </r>
    <r>
      <rPr>
        <sz val="10"/>
        <color theme="1"/>
        <rFont val="Arial"/>
        <family val="2"/>
      </rPr>
      <t>聽話</t>
    </r>
  </si>
  <si>
    <r>
      <t>firm</t>
    </r>
    <r>
      <rPr>
        <sz val="11"/>
        <color theme="1"/>
        <rFont val="Calibri"/>
        <family val="2"/>
        <scheme val="minor"/>
      </rPr>
      <t xml:space="preserve"> </t>
    </r>
    <r>
      <rPr>
        <sz val="10"/>
        <color theme="1"/>
        <rFont val="Arial"/>
        <family val="2"/>
      </rPr>
      <t>公司</t>
    </r>
  </si>
  <si>
    <r>
      <t>playful</t>
    </r>
    <r>
      <rPr>
        <sz val="11"/>
        <color theme="1"/>
        <rFont val="Calibri"/>
        <family val="2"/>
        <scheme val="minor"/>
      </rPr>
      <t xml:space="preserve"> </t>
    </r>
    <r>
      <rPr>
        <sz val="10"/>
        <color theme="1"/>
        <rFont val="Arial"/>
        <family val="2"/>
      </rPr>
      <t>好玩</t>
    </r>
  </si>
  <si>
    <r>
      <t>aggressive</t>
    </r>
    <r>
      <rPr>
        <sz val="11"/>
        <color theme="1"/>
        <rFont val="Calibri"/>
        <family val="2"/>
        <scheme val="minor"/>
      </rPr>
      <t xml:space="preserve"> </t>
    </r>
    <r>
      <rPr>
        <sz val="10"/>
        <color theme="1"/>
        <rFont val="Arial"/>
        <family val="2"/>
      </rPr>
      <t>侵略性</t>
    </r>
  </si>
  <si>
    <r>
      <t>extroverted</t>
    </r>
    <r>
      <rPr>
        <sz val="11"/>
        <color theme="1"/>
        <rFont val="Calibri"/>
        <family val="2"/>
        <scheme val="minor"/>
      </rPr>
      <t xml:space="preserve"> </t>
    </r>
    <r>
      <rPr>
        <sz val="10"/>
        <color theme="1"/>
        <rFont val="Arial"/>
        <family val="2"/>
      </rPr>
      <t>外向</t>
    </r>
  </si>
  <si>
    <r>
      <t>amiable</t>
    </r>
    <r>
      <rPr>
        <sz val="11"/>
        <color theme="1"/>
        <rFont val="Calibri"/>
        <family val="2"/>
        <scheme val="minor"/>
      </rPr>
      <t xml:space="preserve"> </t>
    </r>
    <r>
      <rPr>
        <sz val="10"/>
        <color theme="1"/>
        <rFont val="Arial"/>
        <family val="2"/>
      </rPr>
      <t>和藹可親</t>
    </r>
  </si>
  <si>
    <r>
      <t>fearful</t>
    </r>
    <r>
      <rPr>
        <sz val="11"/>
        <color theme="1"/>
        <rFont val="Calibri"/>
        <family val="2"/>
        <scheme val="minor"/>
      </rPr>
      <t xml:space="preserve"> </t>
    </r>
    <r>
      <rPr>
        <sz val="10"/>
        <color theme="1"/>
        <rFont val="Arial"/>
        <family val="2"/>
      </rPr>
      <t>害怕</t>
    </r>
  </si>
  <si>
    <r>
      <t>confident</t>
    </r>
    <r>
      <rPr>
        <sz val="11"/>
        <color theme="1"/>
        <rFont val="Calibri"/>
        <family val="2"/>
        <scheme val="minor"/>
      </rPr>
      <t xml:space="preserve"> </t>
    </r>
    <r>
      <rPr>
        <sz val="10"/>
        <color theme="1"/>
        <rFont val="Arial"/>
        <family val="2"/>
      </rPr>
      <t>信心</t>
    </r>
  </si>
  <si>
    <r>
      <t>sympathetic</t>
    </r>
    <r>
      <rPr>
        <sz val="11"/>
        <color theme="1"/>
        <rFont val="Calibri"/>
        <family val="2"/>
        <scheme val="minor"/>
      </rPr>
      <t xml:space="preserve"> </t>
    </r>
    <r>
      <rPr>
        <sz val="10"/>
        <color theme="1"/>
        <rFont val="Arial"/>
        <family val="2"/>
      </rPr>
      <t>同情</t>
    </r>
  </si>
  <si>
    <r>
      <t>impartial</t>
    </r>
    <r>
      <rPr>
        <sz val="11"/>
        <color theme="1"/>
        <rFont val="Calibri"/>
        <family val="2"/>
        <scheme val="minor"/>
      </rPr>
      <t xml:space="preserve"> </t>
    </r>
    <r>
      <rPr>
        <sz val="10"/>
        <color theme="1"/>
        <rFont val="Arial"/>
        <family val="2"/>
      </rPr>
      <t>公正</t>
    </r>
  </si>
  <si>
    <r>
      <t>assertive</t>
    </r>
    <r>
      <rPr>
        <sz val="11"/>
        <color theme="1"/>
        <rFont val="Calibri"/>
        <family val="2"/>
        <scheme val="minor"/>
      </rPr>
      <t xml:space="preserve"> </t>
    </r>
    <r>
      <rPr>
        <sz val="10"/>
        <color theme="1"/>
        <rFont val="Arial"/>
        <family val="2"/>
      </rPr>
      <t>自信</t>
    </r>
  </si>
  <si>
    <r>
      <t>thorough</t>
    </r>
    <r>
      <rPr>
        <sz val="11"/>
        <color theme="1"/>
        <rFont val="Calibri"/>
        <family val="2"/>
        <scheme val="minor"/>
      </rPr>
      <t xml:space="preserve"> </t>
    </r>
    <r>
      <rPr>
        <sz val="10"/>
        <color theme="1"/>
        <rFont val="Arial"/>
        <family val="2"/>
      </rPr>
      <t>徹底</t>
    </r>
  </si>
  <si>
    <r>
      <t>generous</t>
    </r>
    <r>
      <rPr>
        <sz val="11"/>
        <color theme="1"/>
        <rFont val="Calibri"/>
        <family val="2"/>
        <scheme val="minor"/>
      </rPr>
      <t xml:space="preserve"> </t>
    </r>
    <r>
      <rPr>
        <sz val="10"/>
        <color theme="1"/>
        <rFont val="Arial"/>
        <family val="2"/>
      </rPr>
      <t>慷慨</t>
    </r>
  </si>
  <si>
    <r>
      <t>animated</t>
    </r>
    <r>
      <rPr>
        <sz val="11"/>
        <color theme="1"/>
        <rFont val="Calibri"/>
        <family val="2"/>
        <scheme val="minor"/>
      </rPr>
      <t xml:space="preserve"> </t>
    </r>
    <r>
      <rPr>
        <sz val="10"/>
        <color theme="1"/>
        <rFont val="Arial"/>
        <family val="2"/>
      </rPr>
      <t>動畫</t>
    </r>
  </si>
  <si>
    <r>
      <t>decisive</t>
    </r>
    <r>
      <rPr>
        <sz val="11"/>
        <color theme="1"/>
        <rFont val="Calibri"/>
        <family val="2"/>
        <scheme val="minor"/>
      </rPr>
      <t xml:space="preserve"> </t>
    </r>
    <r>
      <rPr>
        <sz val="10"/>
        <color theme="1"/>
        <rFont val="Arial"/>
        <family val="2"/>
      </rPr>
      <t>決定性的</t>
    </r>
  </si>
  <si>
    <r>
      <t>jovial</t>
    </r>
    <r>
      <rPr>
        <sz val="11"/>
        <color theme="1"/>
        <rFont val="Calibri"/>
        <family val="2"/>
        <scheme val="minor"/>
      </rPr>
      <t xml:space="preserve"> </t>
    </r>
    <r>
      <rPr>
        <sz val="10"/>
        <color theme="1"/>
        <rFont val="Arial"/>
        <family val="2"/>
      </rPr>
      <t>抵死</t>
    </r>
  </si>
  <si>
    <r>
      <t>precise</t>
    </r>
    <r>
      <rPr>
        <sz val="11"/>
        <color theme="1"/>
        <rFont val="Calibri"/>
        <family val="2"/>
        <scheme val="minor"/>
      </rPr>
      <t xml:space="preserve"> </t>
    </r>
    <r>
      <rPr>
        <sz val="10"/>
        <color theme="1"/>
        <rFont val="Arial"/>
        <family val="2"/>
      </rPr>
      <t>精確</t>
    </r>
  </si>
  <si>
    <r>
      <t>direct</t>
    </r>
    <r>
      <rPr>
        <sz val="11"/>
        <color theme="1"/>
        <rFont val="Calibri"/>
        <family val="2"/>
        <scheme val="minor"/>
      </rPr>
      <t xml:space="preserve"> </t>
    </r>
    <r>
      <rPr>
        <sz val="10"/>
        <color theme="1"/>
        <rFont val="Arial"/>
        <family val="2"/>
      </rPr>
      <t>直接</t>
    </r>
  </si>
  <si>
    <r>
      <t>restless</t>
    </r>
    <r>
      <rPr>
        <sz val="11"/>
        <color theme="1"/>
        <rFont val="Calibri"/>
        <family val="2"/>
        <scheme val="minor"/>
      </rPr>
      <t xml:space="preserve"> </t>
    </r>
    <r>
      <rPr>
        <sz val="10"/>
        <color theme="1"/>
        <rFont val="Arial"/>
        <family val="2"/>
      </rPr>
      <t>焦躁不安</t>
    </r>
  </si>
  <si>
    <r>
      <t>neighborly</t>
    </r>
    <r>
      <rPr>
        <sz val="11"/>
        <color theme="1"/>
        <rFont val="Calibri"/>
        <family val="2"/>
        <scheme val="minor"/>
      </rPr>
      <t xml:space="preserve"> </t>
    </r>
    <r>
      <rPr>
        <sz val="10"/>
        <color theme="1"/>
        <rFont val="Arial"/>
        <family val="2"/>
      </rPr>
      <t>睦鄰友好</t>
    </r>
  </si>
  <si>
    <r>
      <t>appealing</t>
    </r>
    <r>
      <rPr>
        <sz val="11"/>
        <color theme="1"/>
        <rFont val="Calibri"/>
        <family val="2"/>
        <scheme val="minor"/>
      </rPr>
      <t xml:space="preserve"> </t>
    </r>
    <r>
      <rPr>
        <sz val="10"/>
        <color theme="1"/>
        <rFont val="Arial"/>
        <family val="2"/>
      </rPr>
      <t>吸引力</t>
    </r>
  </si>
  <si>
    <r>
      <t>careful</t>
    </r>
    <r>
      <rPr>
        <sz val="11"/>
        <color theme="1"/>
        <rFont val="Calibri"/>
        <family val="2"/>
        <scheme val="minor"/>
      </rPr>
      <t xml:space="preserve"> </t>
    </r>
    <r>
      <rPr>
        <sz val="10"/>
        <color theme="1"/>
        <rFont val="Arial"/>
        <family val="2"/>
      </rPr>
      <t>仔細</t>
    </r>
  </si>
  <si>
    <r>
      <t>pioneering</t>
    </r>
    <r>
      <rPr>
        <sz val="11"/>
        <color theme="1"/>
        <rFont val="Calibri"/>
        <family val="2"/>
        <scheme val="minor"/>
      </rPr>
      <t xml:space="preserve"> </t>
    </r>
    <r>
      <rPr>
        <sz val="10"/>
        <color theme="1"/>
        <rFont val="Arial"/>
        <family val="2"/>
      </rPr>
      <t>開拓</t>
    </r>
  </si>
  <si>
    <r>
      <t>optimistic</t>
    </r>
    <r>
      <rPr>
        <sz val="11"/>
        <color theme="1"/>
        <rFont val="Calibri"/>
        <family val="2"/>
        <scheme val="minor"/>
      </rPr>
      <t xml:space="preserve"> </t>
    </r>
    <r>
      <rPr>
        <sz val="10"/>
        <color theme="1"/>
        <rFont val="Arial"/>
        <family val="2"/>
      </rPr>
      <t>樂觀</t>
    </r>
  </si>
  <si>
    <r>
      <t>helpful</t>
    </r>
    <r>
      <rPr>
        <sz val="11"/>
        <color theme="1"/>
        <rFont val="Calibri"/>
        <family val="2"/>
        <scheme val="minor"/>
      </rPr>
      <t xml:space="preserve"> </t>
    </r>
    <r>
      <rPr>
        <sz val="10"/>
        <color theme="1"/>
        <rFont val="Arial"/>
        <family val="2"/>
      </rPr>
      <t>很有幫助</t>
    </r>
  </si>
  <si>
    <t>magnetic 磁</t>
  </si>
  <si>
    <t>Chinese</t>
  </si>
  <si>
    <r>
      <t>magnetic</t>
    </r>
    <r>
      <rPr>
        <sz val="11"/>
        <color theme="1"/>
        <rFont val="Calibri"/>
        <family val="2"/>
        <scheme val="minor"/>
      </rPr>
      <t xml:space="preserve"> </t>
    </r>
    <r>
      <rPr>
        <sz val="10"/>
        <color theme="1"/>
        <rFont val="Arial"/>
        <family val="2"/>
      </rPr>
      <t>magnetis</t>
    </r>
  </si>
  <si>
    <r>
      <t>brave</t>
    </r>
    <r>
      <rPr>
        <sz val="11"/>
        <color theme="1"/>
        <rFont val="Calibri"/>
        <family val="2"/>
        <scheme val="minor"/>
      </rPr>
      <t xml:space="preserve"> </t>
    </r>
    <r>
      <rPr>
        <sz val="10"/>
        <color theme="1"/>
        <rFont val="Arial"/>
        <family val="2"/>
      </rPr>
      <t>berani</t>
    </r>
  </si>
  <si>
    <r>
      <t>reserved</t>
    </r>
    <r>
      <rPr>
        <sz val="11"/>
        <color theme="1"/>
        <rFont val="Calibri"/>
        <family val="2"/>
        <scheme val="minor"/>
      </rPr>
      <t xml:space="preserve"> </t>
    </r>
    <r>
      <rPr>
        <sz val="10"/>
        <color theme="1"/>
        <rFont val="Arial"/>
        <family val="2"/>
      </rPr>
      <t>reserved</t>
    </r>
  </si>
  <si>
    <r>
      <t>modest</t>
    </r>
    <r>
      <rPr>
        <sz val="11"/>
        <color theme="1"/>
        <rFont val="Calibri"/>
        <family val="2"/>
        <scheme val="minor"/>
      </rPr>
      <t xml:space="preserve"> </t>
    </r>
    <r>
      <rPr>
        <sz val="10"/>
        <color theme="1"/>
        <rFont val="Arial"/>
        <family val="2"/>
      </rPr>
      <t>sederhana</t>
    </r>
  </si>
  <si>
    <r>
      <t>cautious</t>
    </r>
    <r>
      <rPr>
        <sz val="11"/>
        <color theme="1"/>
        <rFont val="Calibri"/>
        <family val="2"/>
        <scheme val="minor"/>
      </rPr>
      <t xml:space="preserve"> </t>
    </r>
    <r>
      <rPr>
        <sz val="10"/>
        <color theme="1"/>
        <rFont val="Arial"/>
        <family val="2"/>
      </rPr>
      <t>bertakwa</t>
    </r>
  </si>
  <si>
    <r>
      <t>unwavering</t>
    </r>
    <r>
      <rPr>
        <sz val="11"/>
        <color theme="1"/>
        <rFont val="Calibri"/>
        <family val="2"/>
        <scheme val="minor"/>
      </rPr>
      <t xml:space="preserve"> </t>
    </r>
    <r>
      <rPr>
        <sz val="10"/>
        <color theme="1"/>
        <rFont val="Arial"/>
        <family val="2"/>
      </rPr>
      <t>kukuh</t>
    </r>
  </si>
  <si>
    <r>
      <t>convincing</t>
    </r>
    <r>
      <rPr>
        <sz val="11"/>
        <color theme="1"/>
        <rFont val="Calibri"/>
        <family val="2"/>
        <scheme val="minor"/>
      </rPr>
      <t xml:space="preserve"> </t>
    </r>
    <r>
      <rPr>
        <sz val="10"/>
        <color theme="1"/>
        <rFont val="Arial"/>
        <family val="2"/>
      </rPr>
      <t>meyakinkan</t>
    </r>
  </si>
  <si>
    <r>
      <t>well-natured</t>
    </r>
    <r>
      <rPr>
        <sz val="11"/>
        <color theme="1"/>
        <rFont val="Calibri"/>
        <family val="2"/>
        <scheme val="minor"/>
      </rPr>
      <t xml:space="preserve"> </t>
    </r>
    <r>
      <rPr>
        <sz val="10"/>
        <color theme="1"/>
        <rFont val="Arial"/>
        <family val="2"/>
      </rPr>
      <t>lembut</t>
    </r>
  </si>
  <si>
    <r>
      <t>friendly</t>
    </r>
    <r>
      <rPr>
        <sz val="11"/>
        <color theme="1"/>
        <rFont val="Calibri"/>
        <family val="2"/>
        <scheme val="minor"/>
      </rPr>
      <t xml:space="preserve"> </t>
    </r>
    <r>
      <rPr>
        <sz val="10"/>
        <color theme="1"/>
        <rFont val="Arial"/>
        <family val="2"/>
      </rPr>
      <t>ramah</t>
    </r>
  </si>
  <si>
    <r>
      <t>accurate</t>
    </r>
    <r>
      <rPr>
        <sz val="11"/>
        <color theme="1"/>
        <rFont val="Calibri"/>
        <family val="2"/>
        <scheme val="minor"/>
      </rPr>
      <t xml:space="preserve"> </t>
    </r>
    <r>
      <rPr>
        <sz val="10"/>
        <color theme="1"/>
        <rFont val="Arial"/>
        <family val="2"/>
      </rPr>
      <t>akurat</t>
    </r>
  </si>
  <si>
    <r>
      <t>outspoken</t>
    </r>
    <r>
      <rPr>
        <sz val="11"/>
        <color theme="1"/>
        <rFont val="Calibri"/>
        <family val="2"/>
        <scheme val="minor"/>
      </rPr>
      <t xml:space="preserve"> </t>
    </r>
    <r>
      <rPr>
        <sz val="10"/>
        <color theme="1"/>
        <rFont val="Arial"/>
        <family val="2"/>
      </rPr>
      <t>blak-blakan</t>
    </r>
  </si>
  <si>
    <r>
      <t>calm</t>
    </r>
    <r>
      <rPr>
        <sz val="11"/>
        <color theme="1"/>
        <rFont val="Calibri"/>
        <family val="2"/>
        <scheme val="minor"/>
      </rPr>
      <t xml:space="preserve"> </t>
    </r>
    <r>
      <rPr>
        <sz val="10"/>
        <color theme="1"/>
        <rFont val="Arial"/>
        <family val="2"/>
      </rPr>
      <t>tenang</t>
    </r>
  </si>
  <si>
    <r>
      <t>talkative</t>
    </r>
    <r>
      <rPr>
        <sz val="11"/>
        <color theme="1"/>
        <rFont val="Calibri"/>
        <family val="2"/>
        <scheme val="minor"/>
      </rPr>
      <t xml:space="preserve"> </t>
    </r>
    <r>
      <rPr>
        <sz val="10"/>
        <color theme="1"/>
        <rFont val="Arial"/>
        <family val="2"/>
      </rPr>
      <t>bacar</t>
    </r>
  </si>
  <si>
    <r>
      <t>disciplined</t>
    </r>
    <r>
      <rPr>
        <sz val="11"/>
        <color theme="1"/>
        <rFont val="Calibri"/>
        <family val="2"/>
        <scheme val="minor"/>
      </rPr>
      <t xml:space="preserve"> </t>
    </r>
    <r>
      <rPr>
        <sz val="10"/>
        <color theme="1"/>
        <rFont val="Arial"/>
        <family val="2"/>
      </rPr>
      <t>disiplin</t>
    </r>
  </si>
  <si>
    <r>
      <t>conventional</t>
    </r>
    <r>
      <rPr>
        <sz val="11"/>
        <color theme="1"/>
        <rFont val="Calibri"/>
        <family val="2"/>
        <scheme val="minor"/>
      </rPr>
      <t xml:space="preserve"> </t>
    </r>
    <r>
      <rPr>
        <sz val="10"/>
        <color theme="1"/>
        <rFont val="Arial"/>
        <family val="2"/>
      </rPr>
      <t>konvensional</t>
    </r>
  </si>
  <si>
    <r>
      <t>persistant</t>
    </r>
    <r>
      <rPr>
        <sz val="11"/>
        <color theme="1"/>
        <rFont val="Calibri"/>
        <family val="2"/>
        <scheme val="minor"/>
      </rPr>
      <t xml:space="preserve"> </t>
    </r>
    <r>
      <rPr>
        <sz val="10"/>
        <color theme="1"/>
        <rFont val="Arial"/>
        <family val="2"/>
      </rPr>
      <t>gigih</t>
    </r>
  </si>
  <si>
    <r>
      <t>charming</t>
    </r>
    <r>
      <rPr>
        <sz val="11"/>
        <color theme="1"/>
        <rFont val="Calibri"/>
        <family val="2"/>
        <scheme val="minor"/>
      </rPr>
      <t xml:space="preserve"> </t>
    </r>
    <r>
      <rPr>
        <sz val="10"/>
        <color theme="1"/>
        <rFont val="Arial"/>
        <family val="2"/>
      </rPr>
      <t>charming</t>
    </r>
  </si>
  <si>
    <r>
      <t>attentive</t>
    </r>
    <r>
      <rPr>
        <sz val="11"/>
        <color theme="1"/>
        <rFont val="Calibri"/>
        <family val="2"/>
        <scheme val="minor"/>
      </rPr>
      <t xml:space="preserve"> </t>
    </r>
    <r>
      <rPr>
        <sz val="10"/>
        <color theme="1"/>
        <rFont val="Arial"/>
        <family val="2"/>
      </rPr>
      <t>penuh perhatian</t>
    </r>
  </si>
  <si>
    <r>
      <t>satisfied</t>
    </r>
    <r>
      <rPr>
        <sz val="11"/>
        <color theme="1"/>
        <rFont val="Calibri"/>
        <family val="2"/>
        <scheme val="minor"/>
      </rPr>
      <t xml:space="preserve"> </t>
    </r>
    <r>
      <rPr>
        <sz val="10"/>
        <color theme="1"/>
        <rFont val="Arial"/>
        <family val="2"/>
      </rPr>
      <t>puas</t>
    </r>
  </si>
  <si>
    <r>
      <t>forceful</t>
    </r>
    <r>
      <rPr>
        <sz val="11"/>
        <color theme="1"/>
        <rFont val="Calibri"/>
        <family val="2"/>
        <scheme val="minor"/>
      </rPr>
      <t xml:space="preserve"> </t>
    </r>
    <r>
      <rPr>
        <sz val="10"/>
        <color theme="1"/>
        <rFont val="Arial"/>
        <family val="2"/>
      </rPr>
      <t>kuat</t>
    </r>
  </si>
  <si>
    <r>
      <t>tactful</t>
    </r>
    <r>
      <rPr>
        <sz val="11"/>
        <color theme="1"/>
        <rFont val="Calibri"/>
        <family val="2"/>
        <scheme val="minor"/>
      </rPr>
      <t xml:space="preserve"> </t>
    </r>
    <r>
      <rPr>
        <sz val="10"/>
        <color theme="1"/>
        <rFont val="Arial"/>
        <family val="2"/>
      </rPr>
      <t>bijaksana</t>
    </r>
  </si>
  <si>
    <r>
      <t>agreeable</t>
    </r>
    <r>
      <rPr>
        <sz val="11"/>
        <color theme="1"/>
        <rFont val="Calibri"/>
        <family val="2"/>
        <scheme val="minor"/>
      </rPr>
      <t xml:space="preserve"> </t>
    </r>
    <r>
      <rPr>
        <sz val="10"/>
        <color theme="1"/>
        <rFont val="Arial"/>
        <family val="2"/>
      </rPr>
      <t>ramah</t>
    </r>
  </si>
  <si>
    <r>
      <t>enthusiastic</t>
    </r>
    <r>
      <rPr>
        <sz val="11"/>
        <color theme="1"/>
        <rFont val="Calibri"/>
        <family val="2"/>
        <scheme val="minor"/>
      </rPr>
      <t xml:space="preserve"> </t>
    </r>
    <r>
      <rPr>
        <sz val="10"/>
        <color theme="1"/>
        <rFont val="Arial"/>
        <family val="2"/>
      </rPr>
      <t>antusias</t>
    </r>
  </si>
  <si>
    <r>
      <t>insistent</t>
    </r>
    <r>
      <rPr>
        <sz val="11"/>
        <color theme="1"/>
        <rFont val="Calibri"/>
        <family val="2"/>
        <scheme val="minor"/>
      </rPr>
      <t xml:space="preserve"> </t>
    </r>
    <r>
      <rPr>
        <sz val="10"/>
        <color theme="1"/>
        <rFont val="Arial"/>
        <family val="2"/>
      </rPr>
      <t>berkeras</t>
    </r>
  </si>
  <si>
    <r>
      <t>daring</t>
    </r>
    <r>
      <rPr>
        <sz val="11"/>
        <color theme="1"/>
        <rFont val="Calibri"/>
        <family val="2"/>
        <scheme val="minor"/>
      </rPr>
      <t xml:space="preserve"> </t>
    </r>
    <r>
      <rPr>
        <sz val="10"/>
        <color theme="1"/>
        <rFont val="Arial"/>
        <family val="2"/>
      </rPr>
      <t>keberanian</t>
    </r>
  </si>
  <si>
    <r>
      <t>inspiring</t>
    </r>
    <r>
      <rPr>
        <sz val="11"/>
        <color theme="1"/>
        <rFont val="Calibri"/>
        <family val="2"/>
        <scheme val="minor"/>
      </rPr>
      <t xml:space="preserve"> </t>
    </r>
    <r>
      <rPr>
        <sz val="10"/>
        <color theme="1"/>
        <rFont val="Arial"/>
        <family val="2"/>
      </rPr>
      <t>inspirasi</t>
    </r>
  </si>
  <si>
    <r>
      <t>submissive</t>
    </r>
    <r>
      <rPr>
        <sz val="11"/>
        <color theme="1"/>
        <rFont val="Calibri"/>
        <family val="2"/>
        <scheme val="minor"/>
      </rPr>
      <t xml:space="preserve"> </t>
    </r>
    <r>
      <rPr>
        <sz val="10"/>
        <color theme="1"/>
        <rFont val="Arial"/>
        <family val="2"/>
      </rPr>
      <t>berkhidmat</t>
    </r>
  </si>
  <si>
    <r>
      <t>shy</t>
    </r>
    <r>
      <rPr>
        <sz val="11"/>
        <color theme="1"/>
        <rFont val="Calibri"/>
        <family val="2"/>
        <scheme val="minor"/>
      </rPr>
      <t xml:space="preserve"> </t>
    </r>
    <r>
      <rPr>
        <sz val="10"/>
        <color theme="1"/>
        <rFont val="Arial"/>
        <family val="2"/>
      </rPr>
      <t>malu</t>
    </r>
  </si>
  <si>
    <r>
      <t>diplomatic</t>
    </r>
    <r>
      <rPr>
        <sz val="11"/>
        <color theme="1"/>
        <rFont val="Calibri"/>
        <family val="2"/>
        <scheme val="minor"/>
      </rPr>
      <t xml:space="preserve"> </t>
    </r>
    <r>
      <rPr>
        <sz val="10"/>
        <color theme="1"/>
        <rFont val="Arial"/>
        <family val="2"/>
      </rPr>
      <t>diplomatik</t>
    </r>
  </si>
  <si>
    <r>
      <t>obliging</t>
    </r>
    <r>
      <rPr>
        <sz val="11"/>
        <color theme="1"/>
        <rFont val="Calibri"/>
        <family val="2"/>
        <scheme val="minor"/>
      </rPr>
      <t xml:space="preserve"> </t>
    </r>
    <r>
      <rPr>
        <sz val="10"/>
        <color theme="1"/>
        <rFont val="Arial"/>
        <family val="2"/>
      </rPr>
      <t>bersedia membantu</t>
    </r>
  </si>
  <si>
    <r>
      <t>strong-willed</t>
    </r>
    <r>
      <rPr>
        <sz val="11"/>
        <color theme="1"/>
        <rFont val="Calibri"/>
        <family val="2"/>
        <scheme val="minor"/>
      </rPr>
      <t xml:space="preserve"> </t>
    </r>
    <r>
      <rPr>
        <sz val="10"/>
        <color theme="1"/>
        <rFont val="Arial"/>
        <family val="2"/>
      </rPr>
      <t>keras kepala</t>
    </r>
  </si>
  <si>
    <r>
      <t>enlivening</t>
    </r>
    <r>
      <rPr>
        <sz val="11"/>
        <color theme="1"/>
        <rFont val="Calibri"/>
        <family val="2"/>
        <scheme val="minor"/>
      </rPr>
      <t xml:space="preserve"> </t>
    </r>
    <r>
      <rPr>
        <sz val="10"/>
        <color theme="1"/>
        <rFont val="Arial"/>
        <family val="2"/>
      </rPr>
      <t>enlivening</t>
    </r>
  </si>
  <si>
    <r>
      <t>good-mixer</t>
    </r>
    <r>
      <rPr>
        <sz val="11"/>
        <color theme="1"/>
        <rFont val="Calibri"/>
        <family val="2"/>
        <scheme val="minor"/>
      </rPr>
      <t xml:space="preserve"> </t>
    </r>
    <r>
      <rPr>
        <sz val="10"/>
        <color theme="1"/>
        <rFont val="Arial"/>
        <family val="2"/>
      </rPr>
      <t>baik-mixer</t>
    </r>
  </si>
  <si>
    <r>
      <t>introspective</t>
    </r>
    <r>
      <rPr>
        <sz val="11"/>
        <color theme="1"/>
        <rFont val="Calibri"/>
        <family val="2"/>
        <scheme val="minor"/>
      </rPr>
      <t xml:space="preserve"> </t>
    </r>
    <r>
      <rPr>
        <sz val="10"/>
        <color theme="1"/>
        <rFont val="Arial"/>
        <family val="2"/>
      </rPr>
      <t>mawas diri</t>
    </r>
  </si>
  <si>
    <r>
      <t>fussy</t>
    </r>
    <r>
      <rPr>
        <sz val="11"/>
        <color theme="1"/>
        <rFont val="Calibri"/>
        <family val="2"/>
        <scheme val="minor"/>
      </rPr>
      <t xml:space="preserve"> </t>
    </r>
    <r>
      <rPr>
        <sz val="10"/>
        <color theme="1"/>
        <rFont val="Arial"/>
        <family val="2"/>
      </rPr>
      <t>celopar</t>
    </r>
  </si>
  <si>
    <r>
      <t>considerate</t>
    </r>
    <r>
      <rPr>
        <sz val="11"/>
        <color theme="1"/>
        <rFont val="Calibri"/>
        <family val="2"/>
        <scheme val="minor"/>
      </rPr>
      <t xml:space="preserve"> </t>
    </r>
    <r>
      <rPr>
        <sz val="10"/>
        <color theme="1"/>
        <rFont val="Arial"/>
        <family val="2"/>
      </rPr>
      <t>peka</t>
    </r>
  </si>
  <si>
    <r>
      <t>logical</t>
    </r>
    <r>
      <rPr>
        <sz val="11"/>
        <color theme="1"/>
        <rFont val="Calibri"/>
        <family val="2"/>
        <scheme val="minor"/>
      </rPr>
      <t xml:space="preserve"> </t>
    </r>
    <r>
      <rPr>
        <sz val="10"/>
        <color theme="1"/>
        <rFont val="Arial"/>
        <family val="2"/>
      </rPr>
      <t>logis</t>
    </r>
  </si>
  <si>
    <r>
      <t>bold</t>
    </r>
    <r>
      <rPr>
        <sz val="11"/>
        <color theme="1"/>
        <rFont val="Calibri"/>
        <family val="2"/>
        <scheme val="minor"/>
      </rPr>
      <t xml:space="preserve"> </t>
    </r>
    <r>
      <rPr>
        <sz val="10"/>
        <color theme="1"/>
        <rFont val="Arial"/>
        <family val="2"/>
      </rPr>
      <t>bold</t>
    </r>
  </si>
  <si>
    <r>
      <t>loyal</t>
    </r>
    <r>
      <rPr>
        <sz val="11"/>
        <color theme="1"/>
        <rFont val="Calibri"/>
        <family val="2"/>
        <scheme val="minor"/>
      </rPr>
      <t xml:space="preserve"> </t>
    </r>
    <r>
      <rPr>
        <sz val="10"/>
        <color theme="1"/>
        <rFont val="Arial"/>
        <family val="2"/>
      </rPr>
      <t>setia</t>
    </r>
  </si>
  <si>
    <r>
      <t>poised</t>
    </r>
    <r>
      <rPr>
        <sz val="11"/>
        <color theme="1"/>
        <rFont val="Calibri"/>
        <family val="2"/>
        <scheme val="minor"/>
      </rPr>
      <t xml:space="preserve"> </t>
    </r>
    <r>
      <rPr>
        <sz val="10"/>
        <color theme="1"/>
        <rFont val="Arial"/>
        <family val="2"/>
      </rPr>
      <t>poised</t>
    </r>
  </si>
  <si>
    <r>
      <t>sociable</t>
    </r>
    <r>
      <rPr>
        <sz val="11"/>
        <color theme="1"/>
        <rFont val="Calibri"/>
        <family val="2"/>
        <scheme val="minor"/>
      </rPr>
      <t xml:space="preserve"> </t>
    </r>
    <r>
      <rPr>
        <sz val="10"/>
        <color theme="1"/>
        <rFont val="Arial"/>
        <family val="2"/>
      </rPr>
      <t>bergaul</t>
    </r>
  </si>
  <si>
    <r>
      <t>lenient</t>
    </r>
    <r>
      <rPr>
        <sz val="11"/>
        <color theme="1"/>
        <rFont val="Calibri"/>
        <family val="2"/>
        <scheme val="minor"/>
      </rPr>
      <t xml:space="preserve"> </t>
    </r>
    <r>
      <rPr>
        <sz val="10"/>
        <color theme="1"/>
        <rFont val="Arial"/>
        <family val="2"/>
      </rPr>
      <t>toleran</t>
    </r>
  </si>
  <si>
    <r>
      <t>self-reliant</t>
    </r>
    <r>
      <rPr>
        <sz val="11"/>
        <color theme="1"/>
        <rFont val="Calibri"/>
        <family val="2"/>
        <scheme val="minor"/>
      </rPr>
      <t xml:space="preserve"> </t>
    </r>
    <r>
      <rPr>
        <sz val="10"/>
        <color theme="1"/>
        <rFont val="Arial"/>
        <family val="2"/>
      </rPr>
      <t>percaya diri</t>
    </r>
  </si>
  <si>
    <r>
      <t>soft-spoken</t>
    </r>
    <r>
      <rPr>
        <sz val="11"/>
        <color theme="1"/>
        <rFont val="Calibri"/>
        <family val="2"/>
        <scheme val="minor"/>
      </rPr>
      <t xml:space="preserve"> </t>
    </r>
    <r>
      <rPr>
        <sz val="10"/>
        <color theme="1"/>
        <rFont val="Arial"/>
        <family val="2"/>
      </rPr>
      <t>lembut</t>
    </r>
  </si>
  <si>
    <r>
      <t>willing</t>
    </r>
    <r>
      <rPr>
        <sz val="11"/>
        <color theme="1"/>
        <rFont val="Calibri"/>
        <family val="2"/>
        <scheme val="minor"/>
      </rPr>
      <t xml:space="preserve"> </t>
    </r>
    <r>
      <rPr>
        <sz val="10"/>
        <color theme="1"/>
        <rFont val="Arial"/>
        <family val="2"/>
      </rPr>
      <t>bersedia</t>
    </r>
  </si>
  <si>
    <r>
      <t>eager</t>
    </r>
    <r>
      <rPr>
        <sz val="11"/>
        <color theme="1"/>
        <rFont val="Calibri"/>
        <family val="2"/>
        <scheme val="minor"/>
      </rPr>
      <t xml:space="preserve"> </t>
    </r>
    <r>
      <rPr>
        <sz val="10"/>
        <color theme="1"/>
        <rFont val="Arial"/>
        <family val="2"/>
      </rPr>
      <t>empik</t>
    </r>
  </si>
  <si>
    <r>
      <t>respectful</t>
    </r>
    <r>
      <rPr>
        <sz val="11"/>
        <color theme="1"/>
        <rFont val="Calibri"/>
        <family val="2"/>
        <scheme val="minor"/>
      </rPr>
      <t xml:space="preserve"> </t>
    </r>
    <r>
      <rPr>
        <sz val="10"/>
        <color theme="1"/>
        <rFont val="Arial"/>
        <family val="2"/>
      </rPr>
      <t>hormat</t>
    </r>
  </si>
  <si>
    <r>
      <t>high-spirited</t>
    </r>
    <r>
      <rPr>
        <sz val="11"/>
        <color theme="1"/>
        <rFont val="Calibri"/>
        <family val="2"/>
        <scheme val="minor"/>
      </rPr>
      <t xml:space="preserve"> </t>
    </r>
    <r>
      <rPr>
        <sz val="10"/>
        <color theme="1"/>
        <rFont val="Arial"/>
        <family val="2"/>
      </rPr>
      <t>tinggi gagah</t>
    </r>
  </si>
  <si>
    <r>
      <t>stimulating</t>
    </r>
    <r>
      <rPr>
        <sz val="11"/>
        <color theme="1"/>
        <rFont val="Calibri"/>
        <family val="2"/>
        <scheme val="minor"/>
      </rPr>
      <t xml:space="preserve"> </t>
    </r>
    <r>
      <rPr>
        <sz val="10"/>
        <color theme="1"/>
        <rFont val="Arial"/>
        <family val="2"/>
      </rPr>
      <t>merangsang</t>
    </r>
  </si>
  <si>
    <r>
      <t>refined</t>
    </r>
    <r>
      <rPr>
        <sz val="11"/>
        <color theme="1"/>
        <rFont val="Calibri"/>
        <family val="2"/>
        <scheme val="minor"/>
      </rPr>
      <t xml:space="preserve"> </t>
    </r>
    <r>
      <rPr>
        <sz val="10"/>
        <color theme="1"/>
        <rFont val="Arial"/>
        <family val="2"/>
      </rPr>
      <t>halus</t>
    </r>
  </si>
  <si>
    <r>
      <t>impatient</t>
    </r>
    <r>
      <rPr>
        <sz val="11"/>
        <color theme="1"/>
        <rFont val="Calibri"/>
        <family val="2"/>
        <scheme val="minor"/>
      </rPr>
      <t xml:space="preserve"> </t>
    </r>
    <r>
      <rPr>
        <sz val="10"/>
        <color theme="1"/>
        <rFont val="Arial"/>
        <family val="2"/>
      </rPr>
      <t>impatient</t>
    </r>
  </si>
  <si>
    <r>
      <t>contented</t>
    </r>
    <r>
      <rPr>
        <sz val="11"/>
        <color theme="1"/>
        <rFont val="Calibri"/>
        <family val="2"/>
        <scheme val="minor"/>
      </rPr>
      <t xml:space="preserve"> </t>
    </r>
    <r>
      <rPr>
        <sz val="10"/>
        <color theme="1"/>
        <rFont val="Arial"/>
        <family val="2"/>
      </rPr>
      <t>senang</t>
    </r>
  </si>
  <si>
    <r>
      <t>attractive</t>
    </r>
    <r>
      <rPr>
        <sz val="11"/>
        <color theme="1"/>
        <rFont val="Calibri"/>
        <family val="2"/>
        <scheme val="minor"/>
      </rPr>
      <t xml:space="preserve"> </t>
    </r>
    <r>
      <rPr>
        <sz val="10"/>
        <color theme="1"/>
        <rFont val="Arial"/>
        <family val="2"/>
      </rPr>
      <t>menarik</t>
    </r>
  </si>
  <si>
    <r>
      <t>introverted</t>
    </r>
    <r>
      <rPr>
        <sz val="11"/>
        <color theme="1"/>
        <rFont val="Calibri"/>
        <family val="2"/>
        <scheme val="minor"/>
      </rPr>
      <t xml:space="preserve"> </t>
    </r>
    <r>
      <rPr>
        <sz val="10"/>
        <color theme="1"/>
        <rFont val="Arial"/>
        <family val="2"/>
      </rPr>
      <t>introverted</t>
    </r>
  </si>
  <si>
    <r>
      <t>vigorous</t>
    </r>
    <r>
      <rPr>
        <sz val="11"/>
        <color theme="1"/>
        <rFont val="Calibri"/>
        <family val="2"/>
        <scheme val="minor"/>
      </rPr>
      <t xml:space="preserve"> </t>
    </r>
    <r>
      <rPr>
        <sz val="10"/>
        <color theme="1"/>
        <rFont val="Arial"/>
        <family val="2"/>
      </rPr>
      <t>cegak</t>
    </r>
  </si>
  <si>
    <r>
      <t>patient</t>
    </r>
    <r>
      <rPr>
        <sz val="11"/>
        <color theme="1"/>
        <rFont val="Calibri"/>
        <family val="2"/>
        <scheme val="minor"/>
      </rPr>
      <t xml:space="preserve"> </t>
    </r>
    <r>
      <rPr>
        <sz val="10"/>
        <color theme="1"/>
        <rFont val="Arial"/>
        <family val="2"/>
      </rPr>
      <t>pasien</t>
    </r>
  </si>
  <si>
    <r>
      <t>captivating</t>
    </r>
    <r>
      <rPr>
        <sz val="11"/>
        <color theme="1"/>
        <rFont val="Calibri"/>
        <family val="2"/>
        <scheme val="minor"/>
      </rPr>
      <t xml:space="preserve"> </t>
    </r>
    <r>
      <rPr>
        <sz val="10"/>
        <color theme="1"/>
        <rFont val="Arial"/>
        <family val="2"/>
      </rPr>
      <t>menawan</t>
    </r>
  </si>
  <si>
    <r>
      <t>easy-going</t>
    </r>
    <r>
      <rPr>
        <sz val="11"/>
        <color theme="1"/>
        <rFont val="Calibri"/>
        <family val="2"/>
        <scheme val="minor"/>
      </rPr>
      <t xml:space="preserve"> </t>
    </r>
    <r>
      <rPr>
        <sz val="10"/>
        <color theme="1"/>
        <rFont val="Arial"/>
        <family val="2"/>
      </rPr>
      <t>mudah terjadi</t>
    </r>
  </si>
  <si>
    <r>
      <t>demanding</t>
    </r>
    <r>
      <rPr>
        <sz val="11"/>
        <color theme="1"/>
        <rFont val="Calibri"/>
        <family val="2"/>
        <scheme val="minor"/>
      </rPr>
      <t xml:space="preserve"> </t>
    </r>
    <r>
      <rPr>
        <sz val="10"/>
        <color theme="1"/>
        <rFont val="Arial"/>
        <family val="2"/>
      </rPr>
      <t>menuntut</t>
    </r>
  </si>
  <si>
    <r>
      <t>compliant</t>
    </r>
    <r>
      <rPr>
        <sz val="11"/>
        <color theme="1"/>
        <rFont val="Calibri"/>
        <family val="2"/>
        <scheme val="minor"/>
      </rPr>
      <t xml:space="preserve"> </t>
    </r>
    <r>
      <rPr>
        <sz val="10"/>
        <color theme="1"/>
        <rFont val="Arial"/>
        <family val="2"/>
      </rPr>
      <t>memenuhi persyaratan</t>
    </r>
  </si>
  <si>
    <r>
      <t>adventurous</t>
    </r>
    <r>
      <rPr>
        <sz val="11"/>
        <color theme="1"/>
        <rFont val="Calibri"/>
        <family val="2"/>
        <scheme val="minor"/>
      </rPr>
      <t xml:space="preserve"> </t>
    </r>
    <r>
      <rPr>
        <sz val="10"/>
        <color theme="1"/>
        <rFont val="Arial"/>
        <family val="2"/>
      </rPr>
      <t>petualang</t>
    </r>
  </si>
  <si>
    <r>
      <t>insightful</t>
    </r>
    <r>
      <rPr>
        <sz val="11"/>
        <color theme="1"/>
        <rFont val="Calibri"/>
        <family val="2"/>
        <scheme val="minor"/>
      </rPr>
      <t xml:space="preserve"> </t>
    </r>
    <r>
      <rPr>
        <sz val="10"/>
        <color theme="1"/>
        <rFont val="Arial"/>
        <family val="2"/>
      </rPr>
      <t>Insightful</t>
    </r>
  </si>
  <si>
    <r>
      <t>out-going</t>
    </r>
    <r>
      <rPr>
        <sz val="11"/>
        <color theme="1"/>
        <rFont val="Calibri"/>
        <family val="2"/>
        <scheme val="minor"/>
      </rPr>
      <t xml:space="preserve"> </t>
    </r>
    <r>
      <rPr>
        <sz val="10"/>
        <color theme="1"/>
        <rFont val="Arial"/>
        <family val="2"/>
      </rPr>
      <t>out-pergi</t>
    </r>
  </si>
  <si>
    <r>
      <t>moderate</t>
    </r>
    <r>
      <rPr>
        <sz val="11"/>
        <color theme="1"/>
        <rFont val="Calibri"/>
        <family val="2"/>
        <scheme val="minor"/>
      </rPr>
      <t xml:space="preserve"> </t>
    </r>
    <r>
      <rPr>
        <sz val="10"/>
        <color theme="1"/>
        <rFont val="Arial"/>
        <family val="2"/>
      </rPr>
      <t>moderat</t>
    </r>
  </si>
  <si>
    <r>
      <t>gentle</t>
    </r>
    <r>
      <rPr>
        <sz val="11"/>
        <color theme="1"/>
        <rFont val="Calibri"/>
        <family val="2"/>
        <scheme val="minor"/>
      </rPr>
      <t xml:space="preserve"> </t>
    </r>
    <r>
      <rPr>
        <sz val="10"/>
        <color theme="1"/>
        <rFont val="Arial"/>
        <family val="2"/>
      </rPr>
      <t>lemah lembut</t>
    </r>
  </si>
  <si>
    <r>
      <t>persuasive</t>
    </r>
    <r>
      <rPr>
        <sz val="11"/>
        <color theme="1"/>
        <rFont val="Calibri"/>
        <family val="2"/>
        <scheme val="minor"/>
      </rPr>
      <t xml:space="preserve"> </t>
    </r>
    <r>
      <rPr>
        <sz val="10"/>
        <color theme="1"/>
        <rFont val="Arial"/>
        <family val="2"/>
      </rPr>
      <t>persuasif</t>
    </r>
  </si>
  <si>
    <r>
      <t>humble</t>
    </r>
    <r>
      <rPr>
        <sz val="11"/>
        <color theme="1"/>
        <rFont val="Calibri"/>
        <family val="2"/>
        <scheme val="minor"/>
      </rPr>
      <t xml:space="preserve"> </t>
    </r>
    <r>
      <rPr>
        <sz val="10"/>
        <color theme="1"/>
        <rFont val="Arial"/>
        <family val="2"/>
      </rPr>
      <t>rendah hati</t>
    </r>
  </si>
  <si>
    <r>
      <t>original</t>
    </r>
    <r>
      <rPr>
        <sz val="11"/>
        <color theme="1"/>
        <rFont val="Calibri"/>
        <family val="2"/>
        <scheme val="minor"/>
      </rPr>
      <t xml:space="preserve"> </t>
    </r>
    <r>
      <rPr>
        <sz val="10"/>
        <color theme="1"/>
        <rFont val="Arial"/>
        <family val="2"/>
      </rPr>
      <t>asli</t>
    </r>
  </si>
  <si>
    <r>
      <t>expressive</t>
    </r>
    <r>
      <rPr>
        <sz val="11"/>
        <color theme="1"/>
        <rFont val="Calibri"/>
        <family val="2"/>
        <scheme val="minor"/>
      </rPr>
      <t xml:space="preserve"> </t>
    </r>
    <r>
      <rPr>
        <sz val="10"/>
        <color theme="1"/>
        <rFont val="Arial"/>
        <family val="2"/>
      </rPr>
      <t>ekspresif</t>
    </r>
  </si>
  <si>
    <r>
      <t>controlled</t>
    </r>
    <r>
      <rPr>
        <sz val="11"/>
        <color theme="1"/>
        <rFont val="Calibri"/>
        <family val="2"/>
        <scheme val="minor"/>
      </rPr>
      <t xml:space="preserve"> </t>
    </r>
    <r>
      <rPr>
        <sz val="10"/>
        <color theme="1"/>
        <rFont val="Arial"/>
        <family val="2"/>
      </rPr>
      <t>dikontrol</t>
    </r>
  </si>
  <si>
    <r>
      <t>dominant</t>
    </r>
    <r>
      <rPr>
        <sz val="11"/>
        <color theme="1"/>
        <rFont val="Calibri"/>
        <family val="2"/>
        <scheme val="minor"/>
      </rPr>
      <t xml:space="preserve"> </t>
    </r>
    <r>
      <rPr>
        <sz val="10"/>
        <color theme="1"/>
        <rFont val="Arial"/>
        <family val="2"/>
      </rPr>
      <t>dominan</t>
    </r>
  </si>
  <si>
    <r>
      <t>responsive</t>
    </r>
    <r>
      <rPr>
        <sz val="11"/>
        <color theme="1"/>
        <rFont val="Calibri"/>
        <family val="2"/>
        <scheme val="minor"/>
      </rPr>
      <t xml:space="preserve"> </t>
    </r>
    <r>
      <rPr>
        <sz val="10"/>
        <color theme="1"/>
        <rFont val="Arial"/>
        <family val="2"/>
      </rPr>
      <t>responsif</t>
    </r>
  </si>
  <si>
    <r>
      <t>argumentative</t>
    </r>
    <r>
      <rPr>
        <sz val="11"/>
        <color theme="1"/>
        <rFont val="Calibri"/>
        <family val="2"/>
        <scheme val="minor"/>
      </rPr>
      <t xml:space="preserve"> </t>
    </r>
    <r>
      <rPr>
        <sz val="10"/>
        <color theme="1"/>
        <rFont val="Arial"/>
        <family val="2"/>
      </rPr>
      <t>argumentative</t>
    </r>
  </si>
  <si>
    <r>
      <t>systematic</t>
    </r>
    <r>
      <rPr>
        <sz val="11"/>
        <color theme="1"/>
        <rFont val="Calibri"/>
        <family val="2"/>
        <scheme val="minor"/>
      </rPr>
      <t xml:space="preserve"> </t>
    </r>
    <r>
      <rPr>
        <sz val="10"/>
        <color theme="1"/>
        <rFont val="Arial"/>
        <family val="2"/>
      </rPr>
      <t>sistematis</t>
    </r>
  </si>
  <si>
    <r>
      <t>cooperative</t>
    </r>
    <r>
      <rPr>
        <sz val="11"/>
        <color theme="1"/>
        <rFont val="Calibri"/>
        <family val="2"/>
        <scheme val="minor"/>
      </rPr>
      <t xml:space="preserve"> </t>
    </r>
    <r>
      <rPr>
        <sz val="10"/>
        <color theme="1"/>
        <rFont val="Arial"/>
        <family val="2"/>
      </rPr>
      <t>koperasi</t>
    </r>
  </si>
  <si>
    <r>
      <t>light-hearted</t>
    </r>
    <r>
      <rPr>
        <sz val="11"/>
        <color theme="1"/>
        <rFont val="Calibri"/>
        <family val="2"/>
        <scheme val="minor"/>
      </rPr>
      <t xml:space="preserve"> </t>
    </r>
    <r>
      <rPr>
        <sz val="10"/>
        <color theme="1"/>
        <rFont val="Arial"/>
        <family val="2"/>
      </rPr>
      <t>ria</t>
    </r>
  </si>
  <si>
    <r>
      <t>cheerful</t>
    </r>
    <r>
      <rPr>
        <sz val="11"/>
        <color theme="1"/>
        <rFont val="Calibri"/>
        <family val="2"/>
        <scheme val="minor"/>
      </rPr>
      <t xml:space="preserve"> </t>
    </r>
    <r>
      <rPr>
        <sz val="10"/>
        <color theme="1"/>
        <rFont val="Arial"/>
        <family val="2"/>
      </rPr>
      <t>gembira</t>
    </r>
  </si>
  <si>
    <r>
      <t>kind</t>
    </r>
    <r>
      <rPr>
        <sz val="11"/>
        <color theme="1"/>
        <rFont val="Calibri"/>
        <family val="2"/>
        <scheme val="minor"/>
      </rPr>
      <t xml:space="preserve"> </t>
    </r>
    <r>
      <rPr>
        <sz val="10"/>
        <color theme="1"/>
        <rFont val="Arial"/>
        <family val="2"/>
      </rPr>
      <t>baik hati</t>
    </r>
  </si>
  <si>
    <r>
      <t>perceptive</t>
    </r>
    <r>
      <rPr>
        <sz val="11"/>
        <color theme="1"/>
        <rFont val="Calibri"/>
        <family val="2"/>
        <scheme val="minor"/>
      </rPr>
      <t xml:space="preserve"> </t>
    </r>
    <r>
      <rPr>
        <sz val="10"/>
        <color theme="1"/>
        <rFont val="Arial"/>
        <family val="2"/>
      </rPr>
      <t>tanggap</t>
    </r>
  </si>
  <si>
    <r>
      <t>independent</t>
    </r>
    <r>
      <rPr>
        <sz val="11"/>
        <color theme="1"/>
        <rFont val="Calibri"/>
        <family val="2"/>
        <scheme val="minor"/>
      </rPr>
      <t xml:space="preserve"> </t>
    </r>
    <r>
      <rPr>
        <sz val="10"/>
        <color theme="1"/>
        <rFont val="Arial"/>
        <family val="2"/>
      </rPr>
      <t>independen</t>
    </r>
  </si>
  <si>
    <r>
      <t>predictable</t>
    </r>
    <r>
      <rPr>
        <sz val="11"/>
        <color theme="1"/>
        <rFont val="Calibri"/>
        <family val="2"/>
        <scheme val="minor"/>
      </rPr>
      <t xml:space="preserve"> </t>
    </r>
    <r>
      <rPr>
        <sz val="10"/>
        <color theme="1"/>
        <rFont val="Arial"/>
        <family val="2"/>
      </rPr>
      <t>predictable</t>
    </r>
  </si>
  <si>
    <r>
      <t>joyful</t>
    </r>
    <r>
      <rPr>
        <sz val="11"/>
        <color theme="1"/>
        <rFont val="Calibri"/>
        <family val="2"/>
        <scheme val="minor"/>
      </rPr>
      <t xml:space="preserve"> </t>
    </r>
    <r>
      <rPr>
        <sz val="10"/>
        <color theme="1"/>
        <rFont val="Arial"/>
        <family val="2"/>
      </rPr>
      <t>gembira</t>
    </r>
  </si>
  <si>
    <r>
      <t>private</t>
    </r>
    <r>
      <rPr>
        <sz val="11"/>
        <color theme="1"/>
        <rFont val="Calibri"/>
        <family val="2"/>
        <scheme val="minor"/>
      </rPr>
      <t xml:space="preserve"> </t>
    </r>
    <r>
      <rPr>
        <sz val="10"/>
        <color theme="1"/>
        <rFont val="Arial"/>
        <family val="2"/>
      </rPr>
      <t>swasta</t>
    </r>
  </si>
  <si>
    <r>
      <t>fine-tuned</t>
    </r>
    <r>
      <rPr>
        <sz val="11"/>
        <color theme="1"/>
        <rFont val="Calibri"/>
        <family val="2"/>
        <scheme val="minor"/>
      </rPr>
      <t xml:space="preserve"> </t>
    </r>
    <r>
      <rPr>
        <sz val="10"/>
        <color theme="1"/>
        <rFont val="Arial"/>
        <family val="2"/>
      </rPr>
      <t>fine-tuned</t>
    </r>
  </si>
  <si>
    <r>
      <t>obedient</t>
    </r>
    <r>
      <rPr>
        <sz val="11"/>
        <color theme="1"/>
        <rFont val="Calibri"/>
        <family val="2"/>
        <scheme val="minor"/>
      </rPr>
      <t xml:space="preserve"> </t>
    </r>
    <r>
      <rPr>
        <sz val="10"/>
        <color theme="1"/>
        <rFont val="Arial"/>
        <family val="2"/>
      </rPr>
      <t>penurut</t>
    </r>
  </si>
  <si>
    <r>
      <t>firm</t>
    </r>
    <r>
      <rPr>
        <sz val="11"/>
        <color theme="1"/>
        <rFont val="Calibri"/>
        <family val="2"/>
        <scheme val="minor"/>
      </rPr>
      <t xml:space="preserve"> </t>
    </r>
    <r>
      <rPr>
        <sz val="10"/>
        <color theme="1"/>
        <rFont val="Arial"/>
        <family val="2"/>
      </rPr>
      <t>firma</t>
    </r>
  </si>
  <si>
    <r>
      <t>playful</t>
    </r>
    <r>
      <rPr>
        <sz val="11"/>
        <color theme="1"/>
        <rFont val="Calibri"/>
        <family val="2"/>
        <scheme val="minor"/>
      </rPr>
      <t xml:space="preserve"> </t>
    </r>
    <r>
      <rPr>
        <sz val="10"/>
        <color theme="1"/>
        <rFont val="Arial"/>
        <family val="2"/>
      </rPr>
      <t>playful</t>
    </r>
  </si>
  <si>
    <r>
      <t>aggressive</t>
    </r>
    <r>
      <rPr>
        <sz val="11"/>
        <color theme="1"/>
        <rFont val="Calibri"/>
        <family val="2"/>
        <scheme val="minor"/>
      </rPr>
      <t xml:space="preserve"> </t>
    </r>
    <r>
      <rPr>
        <sz val="10"/>
        <color theme="1"/>
        <rFont val="Arial"/>
        <family val="2"/>
      </rPr>
      <t>agresif</t>
    </r>
  </si>
  <si>
    <r>
      <t>extroverted</t>
    </r>
    <r>
      <rPr>
        <sz val="11"/>
        <color theme="1"/>
        <rFont val="Calibri"/>
        <family val="2"/>
        <scheme val="minor"/>
      </rPr>
      <t xml:space="preserve"> </t>
    </r>
    <r>
      <rPr>
        <sz val="10"/>
        <color theme="1"/>
        <rFont val="Arial"/>
        <family val="2"/>
      </rPr>
      <t>terbuka</t>
    </r>
  </si>
  <si>
    <r>
      <t>amiable</t>
    </r>
    <r>
      <rPr>
        <sz val="11"/>
        <color theme="1"/>
        <rFont val="Calibri"/>
        <family val="2"/>
        <scheme val="minor"/>
      </rPr>
      <t xml:space="preserve"> </t>
    </r>
    <r>
      <rPr>
        <sz val="10"/>
        <color theme="1"/>
        <rFont val="Arial"/>
        <family val="2"/>
      </rPr>
      <t>amiable</t>
    </r>
  </si>
  <si>
    <r>
      <t>fearful</t>
    </r>
    <r>
      <rPr>
        <sz val="11"/>
        <color theme="1"/>
        <rFont val="Calibri"/>
        <family val="2"/>
        <scheme val="minor"/>
      </rPr>
      <t xml:space="preserve"> </t>
    </r>
    <r>
      <rPr>
        <sz val="10"/>
        <color theme="1"/>
        <rFont val="Arial"/>
        <family val="2"/>
      </rPr>
      <t>takut</t>
    </r>
  </si>
  <si>
    <r>
      <t>confident</t>
    </r>
    <r>
      <rPr>
        <sz val="11"/>
        <color theme="1"/>
        <rFont val="Calibri"/>
        <family val="2"/>
        <scheme val="minor"/>
      </rPr>
      <t xml:space="preserve"> </t>
    </r>
    <r>
      <rPr>
        <sz val="10"/>
        <color theme="1"/>
        <rFont val="Arial"/>
        <family val="2"/>
      </rPr>
      <t>yakin</t>
    </r>
  </si>
  <si>
    <r>
      <t>sympathetic</t>
    </r>
    <r>
      <rPr>
        <sz val="11"/>
        <color theme="1"/>
        <rFont val="Calibri"/>
        <family val="2"/>
        <scheme val="minor"/>
      </rPr>
      <t xml:space="preserve"> </t>
    </r>
    <r>
      <rPr>
        <sz val="10"/>
        <color theme="1"/>
        <rFont val="Arial"/>
        <family val="2"/>
      </rPr>
      <t>bersimpati</t>
    </r>
  </si>
  <si>
    <r>
      <t>impartial</t>
    </r>
    <r>
      <rPr>
        <sz val="11"/>
        <color theme="1"/>
        <rFont val="Calibri"/>
        <family val="2"/>
        <scheme val="minor"/>
      </rPr>
      <t xml:space="preserve"> </t>
    </r>
    <r>
      <rPr>
        <sz val="10"/>
        <color theme="1"/>
        <rFont val="Arial"/>
        <family val="2"/>
      </rPr>
      <t>imparsial</t>
    </r>
  </si>
  <si>
    <r>
      <t>assertive</t>
    </r>
    <r>
      <rPr>
        <sz val="11"/>
        <color theme="1"/>
        <rFont val="Calibri"/>
        <family val="2"/>
        <scheme val="minor"/>
      </rPr>
      <t xml:space="preserve"> </t>
    </r>
    <r>
      <rPr>
        <sz val="10"/>
        <color theme="1"/>
        <rFont val="Arial"/>
        <family val="2"/>
      </rPr>
      <t>assertive</t>
    </r>
  </si>
  <si>
    <r>
      <t>thorough</t>
    </r>
    <r>
      <rPr>
        <sz val="11"/>
        <color theme="1"/>
        <rFont val="Calibri"/>
        <family val="2"/>
        <scheme val="minor"/>
      </rPr>
      <t xml:space="preserve"> </t>
    </r>
    <r>
      <rPr>
        <sz val="10"/>
        <color theme="1"/>
        <rFont val="Arial"/>
        <family val="2"/>
      </rPr>
      <t>menyeluruh</t>
    </r>
  </si>
  <si>
    <r>
      <t>generous</t>
    </r>
    <r>
      <rPr>
        <sz val="11"/>
        <color theme="1"/>
        <rFont val="Calibri"/>
        <family val="2"/>
        <scheme val="minor"/>
      </rPr>
      <t xml:space="preserve"> </t>
    </r>
    <r>
      <rPr>
        <sz val="10"/>
        <color theme="1"/>
        <rFont val="Arial"/>
        <family val="2"/>
      </rPr>
      <t>karim</t>
    </r>
  </si>
  <si>
    <r>
      <t>animated</t>
    </r>
    <r>
      <rPr>
        <sz val="11"/>
        <color theme="1"/>
        <rFont val="Calibri"/>
        <family val="2"/>
        <scheme val="minor"/>
      </rPr>
      <t xml:space="preserve"> </t>
    </r>
    <r>
      <rPr>
        <sz val="10"/>
        <color theme="1"/>
        <rFont val="Arial"/>
        <family val="2"/>
      </rPr>
      <t>animasi</t>
    </r>
  </si>
  <si>
    <r>
      <t>decisive</t>
    </r>
    <r>
      <rPr>
        <sz val="11"/>
        <color theme="1"/>
        <rFont val="Calibri"/>
        <family val="2"/>
        <scheme val="minor"/>
      </rPr>
      <t xml:space="preserve"> </t>
    </r>
    <r>
      <rPr>
        <sz val="10"/>
        <color theme="1"/>
        <rFont val="Arial"/>
        <family val="2"/>
      </rPr>
      <t>menentukan</t>
    </r>
  </si>
  <si>
    <r>
      <t>jovial</t>
    </r>
    <r>
      <rPr>
        <sz val="11"/>
        <color theme="1"/>
        <rFont val="Calibri"/>
        <family val="2"/>
        <scheme val="minor"/>
      </rPr>
      <t xml:space="preserve"> </t>
    </r>
    <r>
      <rPr>
        <sz val="10"/>
        <color theme="1"/>
        <rFont val="Arial"/>
        <family val="2"/>
      </rPr>
      <t>periang</t>
    </r>
  </si>
  <si>
    <r>
      <t>precise</t>
    </r>
    <r>
      <rPr>
        <sz val="11"/>
        <color theme="1"/>
        <rFont val="Calibri"/>
        <family val="2"/>
        <scheme val="minor"/>
      </rPr>
      <t xml:space="preserve"> </t>
    </r>
    <r>
      <rPr>
        <sz val="10"/>
        <color theme="1"/>
        <rFont val="Arial"/>
        <family val="2"/>
      </rPr>
      <t>tepat</t>
    </r>
  </si>
  <si>
    <r>
      <t>direct</t>
    </r>
    <r>
      <rPr>
        <sz val="11"/>
        <color theme="1"/>
        <rFont val="Calibri"/>
        <family val="2"/>
        <scheme val="minor"/>
      </rPr>
      <t xml:space="preserve"> </t>
    </r>
    <r>
      <rPr>
        <sz val="10"/>
        <color theme="1"/>
        <rFont val="Arial"/>
        <family val="2"/>
      </rPr>
      <t>langsung</t>
    </r>
  </si>
  <si>
    <r>
      <t>restless</t>
    </r>
    <r>
      <rPr>
        <sz val="11"/>
        <color theme="1"/>
        <rFont val="Calibri"/>
        <family val="2"/>
        <scheme val="minor"/>
      </rPr>
      <t xml:space="preserve"> </t>
    </r>
    <r>
      <rPr>
        <sz val="10"/>
        <color theme="1"/>
        <rFont val="Arial"/>
        <family val="2"/>
      </rPr>
      <t>gelisah</t>
    </r>
  </si>
  <si>
    <r>
      <t>neighborly</t>
    </r>
    <r>
      <rPr>
        <sz val="11"/>
        <color theme="1"/>
        <rFont val="Calibri"/>
        <family val="2"/>
        <scheme val="minor"/>
      </rPr>
      <t xml:space="preserve"> </t>
    </r>
    <r>
      <rPr>
        <sz val="10"/>
        <color theme="1"/>
        <rFont val="Arial"/>
        <family val="2"/>
      </rPr>
      <t>ramah tamah</t>
    </r>
  </si>
  <si>
    <r>
      <t>appealing</t>
    </r>
    <r>
      <rPr>
        <sz val="11"/>
        <color theme="1"/>
        <rFont val="Calibri"/>
        <family val="2"/>
        <scheme val="minor"/>
      </rPr>
      <t xml:space="preserve"> </t>
    </r>
    <r>
      <rPr>
        <sz val="10"/>
        <color theme="1"/>
        <rFont val="Arial"/>
        <family val="2"/>
      </rPr>
      <t>menarik</t>
    </r>
  </si>
  <si>
    <r>
      <t>careful</t>
    </r>
    <r>
      <rPr>
        <sz val="11"/>
        <color theme="1"/>
        <rFont val="Calibri"/>
        <family val="2"/>
        <scheme val="minor"/>
      </rPr>
      <t xml:space="preserve"> </t>
    </r>
    <r>
      <rPr>
        <sz val="10"/>
        <color theme="1"/>
        <rFont val="Arial"/>
        <family val="2"/>
      </rPr>
      <t>hati-hati</t>
    </r>
  </si>
  <si>
    <r>
      <t>pioneering</t>
    </r>
    <r>
      <rPr>
        <sz val="11"/>
        <color theme="1"/>
        <rFont val="Calibri"/>
        <family val="2"/>
        <scheme val="minor"/>
      </rPr>
      <t xml:space="preserve"> </t>
    </r>
    <r>
      <rPr>
        <sz val="10"/>
        <color theme="1"/>
        <rFont val="Arial"/>
        <family val="2"/>
      </rPr>
      <t>perintis</t>
    </r>
  </si>
  <si>
    <r>
      <t>optimistic</t>
    </r>
    <r>
      <rPr>
        <sz val="11"/>
        <color theme="1"/>
        <rFont val="Calibri"/>
        <family val="2"/>
        <scheme val="minor"/>
      </rPr>
      <t xml:space="preserve"> </t>
    </r>
    <r>
      <rPr>
        <sz val="10"/>
        <color theme="1"/>
        <rFont val="Arial"/>
        <family val="2"/>
      </rPr>
      <t>optimis</t>
    </r>
  </si>
  <si>
    <r>
      <t>helpful</t>
    </r>
    <r>
      <rPr>
        <sz val="11"/>
        <color theme="1"/>
        <rFont val="Calibri"/>
        <family val="2"/>
        <scheme val="minor"/>
      </rPr>
      <t xml:space="preserve"> </t>
    </r>
    <r>
      <rPr>
        <sz val="10"/>
        <color theme="1"/>
        <rFont val="Arial"/>
        <family val="2"/>
      </rPr>
      <t>bermanfaat</t>
    </r>
  </si>
  <si>
    <t>Indonesian</t>
  </si>
  <si>
    <r>
      <t>magnetic</t>
    </r>
    <r>
      <rPr>
        <sz val="11"/>
        <color theme="1"/>
        <rFont val="Calibri"/>
        <family val="2"/>
        <scheme val="minor"/>
      </rPr>
      <t xml:space="preserve"> </t>
    </r>
    <r>
      <rPr>
        <sz val="10"/>
        <color theme="1"/>
        <rFont val="Arial"/>
        <family val="2"/>
      </rPr>
      <t>magnétique</t>
    </r>
  </si>
  <si>
    <r>
      <t>brave</t>
    </r>
    <r>
      <rPr>
        <sz val="11"/>
        <color theme="1"/>
        <rFont val="Calibri"/>
        <family val="2"/>
        <scheme val="minor"/>
      </rPr>
      <t xml:space="preserve"> </t>
    </r>
    <r>
      <rPr>
        <sz val="10"/>
        <color theme="1"/>
        <rFont val="Arial"/>
        <family val="2"/>
      </rPr>
      <t>courageux</t>
    </r>
  </si>
  <si>
    <r>
      <t>reserved</t>
    </r>
    <r>
      <rPr>
        <sz val="11"/>
        <color theme="1"/>
        <rFont val="Calibri"/>
        <family val="2"/>
        <scheme val="minor"/>
      </rPr>
      <t xml:space="preserve"> </t>
    </r>
    <r>
      <rPr>
        <sz val="10"/>
        <color theme="1"/>
        <rFont val="Arial"/>
        <family val="2"/>
      </rPr>
      <t>réservés</t>
    </r>
  </si>
  <si>
    <r>
      <t>modest</t>
    </r>
    <r>
      <rPr>
        <sz val="11"/>
        <color theme="1"/>
        <rFont val="Calibri"/>
        <family val="2"/>
        <scheme val="minor"/>
      </rPr>
      <t xml:space="preserve"> </t>
    </r>
    <r>
      <rPr>
        <sz val="10"/>
        <color theme="1"/>
        <rFont val="Arial"/>
        <family val="2"/>
      </rPr>
      <t>modeste</t>
    </r>
  </si>
  <si>
    <r>
      <t>cautious</t>
    </r>
    <r>
      <rPr>
        <sz val="11"/>
        <color theme="1"/>
        <rFont val="Calibri"/>
        <family val="2"/>
        <scheme val="minor"/>
      </rPr>
      <t xml:space="preserve"> </t>
    </r>
    <r>
      <rPr>
        <sz val="10"/>
        <color theme="1"/>
        <rFont val="Arial"/>
        <family val="2"/>
      </rPr>
      <t>prudent</t>
    </r>
  </si>
  <si>
    <r>
      <t>unwavering</t>
    </r>
    <r>
      <rPr>
        <sz val="11"/>
        <color theme="1"/>
        <rFont val="Calibri"/>
        <family val="2"/>
        <scheme val="minor"/>
      </rPr>
      <t xml:space="preserve"> </t>
    </r>
    <r>
      <rPr>
        <sz val="10"/>
        <color theme="1"/>
        <rFont val="Arial"/>
        <family val="2"/>
      </rPr>
      <t>inébranlable</t>
    </r>
  </si>
  <si>
    <r>
      <t>convincing</t>
    </r>
    <r>
      <rPr>
        <sz val="11"/>
        <color theme="1"/>
        <rFont val="Calibri"/>
        <family val="2"/>
        <scheme val="minor"/>
      </rPr>
      <t xml:space="preserve"> </t>
    </r>
    <r>
      <rPr>
        <sz val="10"/>
        <color theme="1"/>
        <rFont val="Arial"/>
        <family val="2"/>
      </rPr>
      <t>convaincant</t>
    </r>
  </si>
  <si>
    <r>
      <t>well-natured</t>
    </r>
    <r>
      <rPr>
        <sz val="11"/>
        <color theme="1"/>
        <rFont val="Calibri"/>
        <family val="2"/>
        <scheme val="minor"/>
      </rPr>
      <t xml:space="preserve"> </t>
    </r>
    <r>
      <rPr>
        <sz val="10"/>
        <color theme="1"/>
        <rFont val="Arial"/>
        <family val="2"/>
      </rPr>
      <t>bien naturel</t>
    </r>
  </si>
  <si>
    <r>
      <t>friendly</t>
    </r>
    <r>
      <rPr>
        <sz val="11"/>
        <color theme="1"/>
        <rFont val="Calibri"/>
        <family val="2"/>
        <scheme val="minor"/>
      </rPr>
      <t xml:space="preserve"> </t>
    </r>
    <r>
      <rPr>
        <sz val="10"/>
        <color theme="1"/>
        <rFont val="Arial"/>
        <family val="2"/>
      </rPr>
      <t>amical</t>
    </r>
  </si>
  <si>
    <r>
      <t>accurate</t>
    </r>
    <r>
      <rPr>
        <sz val="11"/>
        <color theme="1"/>
        <rFont val="Calibri"/>
        <family val="2"/>
        <scheme val="minor"/>
      </rPr>
      <t xml:space="preserve"> </t>
    </r>
    <r>
      <rPr>
        <sz val="10"/>
        <color theme="1"/>
        <rFont val="Arial"/>
        <family val="2"/>
      </rPr>
      <t>précis</t>
    </r>
  </si>
  <si>
    <r>
      <t>outspoken</t>
    </r>
    <r>
      <rPr>
        <sz val="11"/>
        <color theme="1"/>
        <rFont val="Calibri"/>
        <family val="2"/>
        <scheme val="minor"/>
      </rPr>
      <t xml:space="preserve"> </t>
    </r>
    <r>
      <rPr>
        <sz val="10"/>
        <color theme="1"/>
        <rFont val="Arial"/>
        <family val="2"/>
      </rPr>
      <t>ouvertement</t>
    </r>
  </si>
  <si>
    <r>
      <t>calm</t>
    </r>
    <r>
      <rPr>
        <sz val="11"/>
        <color theme="1"/>
        <rFont val="Calibri"/>
        <family val="2"/>
        <scheme val="minor"/>
      </rPr>
      <t xml:space="preserve"> </t>
    </r>
    <r>
      <rPr>
        <sz val="10"/>
        <color theme="1"/>
        <rFont val="Arial"/>
        <family val="2"/>
      </rPr>
      <t>calme</t>
    </r>
  </si>
  <si>
    <r>
      <t>talkative</t>
    </r>
    <r>
      <rPr>
        <sz val="11"/>
        <color theme="1"/>
        <rFont val="Calibri"/>
        <family val="2"/>
        <scheme val="minor"/>
      </rPr>
      <t xml:space="preserve"> </t>
    </r>
    <r>
      <rPr>
        <sz val="10"/>
        <color theme="1"/>
        <rFont val="Arial"/>
        <family val="2"/>
      </rPr>
      <t>talkative</t>
    </r>
  </si>
  <si>
    <r>
      <t>disciplined</t>
    </r>
    <r>
      <rPr>
        <sz val="11"/>
        <color theme="1"/>
        <rFont val="Calibri"/>
        <family val="2"/>
        <scheme val="minor"/>
      </rPr>
      <t xml:space="preserve"> </t>
    </r>
    <r>
      <rPr>
        <sz val="10"/>
        <color theme="1"/>
        <rFont val="Arial"/>
        <family val="2"/>
      </rPr>
      <t>discipliné</t>
    </r>
  </si>
  <si>
    <r>
      <t>conventional</t>
    </r>
    <r>
      <rPr>
        <sz val="11"/>
        <color theme="1"/>
        <rFont val="Calibri"/>
        <family val="2"/>
        <scheme val="minor"/>
      </rPr>
      <t xml:space="preserve"> </t>
    </r>
    <r>
      <rPr>
        <sz val="10"/>
        <color theme="1"/>
        <rFont val="Arial"/>
        <family val="2"/>
      </rPr>
      <t>conventionnel</t>
    </r>
  </si>
  <si>
    <r>
      <t>persistant</t>
    </r>
    <r>
      <rPr>
        <sz val="11"/>
        <color theme="1"/>
        <rFont val="Calibri"/>
        <family val="2"/>
        <scheme val="minor"/>
      </rPr>
      <t xml:space="preserve"> </t>
    </r>
    <r>
      <rPr>
        <sz val="10"/>
        <color theme="1"/>
        <rFont val="Arial"/>
        <family val="2"/>
      </rPr>
      <t>persistant</t>
    </r>
  </si>
  <si>
    <r>
      <t>charming</t>
    </r>
    <r>
      <rPr>
        <sz val="11"/>
        <color theme="1"/>
        <rFont val="Calibri"/>
        <family val="2"/>
        <scheme val="minor"/>
      </rPr>
      <t xml:space="preserve"> </t>
    </r>
    <r>
      <rPr>
        <sz val="10"/>
        <color theme="1"/>
        <rFont val="Arial"/>
        <family val="2"/>
      </rPr>
      <t>charmant</t>
    </r>
  </si>
  <si>
    <r>
      <t>attentive</t>
    </r>
    <r>
      <rPr>
        <sz val="11"/>
        <color theme="1"/>
        <rFont val="Calibri"/>
        <family val="2"/>
        <scheme val="minor"/>
      </rPr>
      <t xml:space="preserve"> </t>
    </r>
    <r>
      <rPr>
        <sz val="10"/>
        <color theme="1"/>
        <rFont val="Arial"/>
        <family val="2"/>
      </rPr>
      <t>attentif</t>
    </r>
  </si>
  <si>
    <r>
      <t>satisfied</t>
    </r>
    <r>
      <rPr>
        <sz val="11"/>
        <color theme="1"/>
        <rFont val="Calibri"/>
        <family val="2"/>
        <scheme val="minor"/>
      </rPr>
      <t xml:space="preserve"> </t>
    </r>
    <r>
      <rPr>
        <sz val="10"/>
        <color theme="1"/>
        <rFont val="Arial"/>
        <family val="2"/>
      </rPr>
      <t>satisfait</t>
    </r>
  </si>
  <si>
    <r>
      <t>forceful</t>
    </r>
    <r>
      <rPr>
        <sz val="11"/>
        <color theme="1"/>
        <rFont val="Calibri"/>
        <family val="2"/>
        <scheme val="minor"/>
      </rPr>
      <t xml:space="preserve"> </t>
    </r>
    <r>
      <rPr>
        <sz val="10"/>
        <color theme="1"/>
        <rFont val="Arial"/>
        <family val="2"/>
      </rPr>
      <t>force</t>
    </r>
  </si>
  <si>
    <r>
      <t>tactful</t>
    </r>
    <r>
      <rPr>
        <sz val="11"/>
        <color theme="1"/>
        <rFont val="Calibri"/>
        <family val="2"/>
        <scheme val="minor"/>
      </rPr>
      <t xml:space="preserve"> </t>
    </r>
    <r>
      <rPr>
        <sz val="10"/>
        <color theme="1"/>
        <rFont val="Arial"/>
        <family val="2"/>
      </rPr>
      <t>tact</t>
    </r>
  </si>
  <si>
    <r>
      <t>agreeable</t>
    </r>
    <r>
      <rPr>
        <sz val="11"/>
        <color theme="1"/>
        <rFont val="Calibri"/>
        <family val="2"/>
        <scheme val="minor"/>
      </rPr>
      <t xml:space="preserve"> </t>
    </r>
    <r>
      <rPr>
        <sz val="10"/>
        <color theme="1"/>
        <rFont val="Arial"/>
        <family val="2"/>
      </rPr>
      <t>agréable</t>
    </r>
  </si>
  <si>
    <r>
      <t>enthusiastic</t>
    </r>
    <r>
      <rPr>
        <sz val="11"/>
        <color theme="1"/>
        <rFont val="Calibri"/>
        <family val="2"/>
        <scheme val="minor"/>
      </rPr>
      <t xml:space="preserve"> </t>
    </r>
    <r>
      <rPr>
        <sz val="10"/>
        <color theme="1"/>
        <rFont val="Arial"/>
        <family val="2"/>
      </rPr>
      <t>enthousiaste</t>
    </r>
  </si>
  <si>
    <r>
      <t>insistent</t>
    </r>
    <r>
      <rPr>
        <sz val="11"/>
        <color theme="1"/>
        <rFont val="Calibri"/>
        <family val="2"/>
        <scheme val="minor"/>
      </rPr>
      <t xml:space="preserve"> </t>
    </r>
    <r>
      <rPr>
        <sz val="10"/>
        <color theme="1"/>
        <rFont val="Arial"/>
        <family val="2"/>
      </rPr>
      <t>insistante</t>
    </r>
  </si>
  <si>
    <r>
      <t>daring</t>
    </r>
    <r>
      <rPr>
        <sz val="11"/>
        <color theme="1"/>
        <rFont val="Calibri"/>
        <family val="2"/>
        <scheme val="minor"/>
      </rPr>
      <t xml:space="preserve"> </t>
    </r>
    <r>
      <rPr>
        <sz val="10"/>
        <color theme="1"/>
        <rFont val="Arial"/>
        <family val="2"/>
      </rPr>
      <t>audacieux</t>
    </r>
  </si>
  <si>
    <r>
      <t>inspiring</t>
    </r>
    <r>
      <rPr>
        <sz val="11"/>
        <color theme="1"/>
        <rFont val="Calibri"/>
        <family val="2"/>
        <scheme val="minor"/>
      </rPr>
      <t xml:space="preserve"> </t>
    </r>
    <r>
      <rPr>
        <sz val="10"/>
        <color theme="1"/>
        <rFont val="Arial"/>
        <family val="2"/>
      </rPr>
      <t>inspirant</t>
    </r>
  </si>
  <si>
    <r>
      <t>submissive</t>
    </r>
    <r>
      <rPr>
        <sz val="11"/>
        <color theme="1"/>
        <rFont val="Calibri"/>
        <family val="2"/>
        <scheme val="minor"/>
      </rPr>
      <t xml:space="preserve"> </t>
    </r>
    <r>
      <rPr>
        <sz val="10"/>
        <color theme="1"/>
        <rFont val="Arial"/>
        <family val="2"/>
      </rPr>
      <t>soumission</t>
    </r>
  </si>
  <si>
    <r>
      <t>shy</t>
    </r>
    <r>
      <rPr>
        <sz val="11"/>
        <color theme="1"/>
        <rFont val="Calibri"/>
        <family val="2"/>
        <scheme val="minor"/>
      </rPr>
      <t xml:space="preserve"> </t>
    </r>
    <r>
      <rPr>
        <sz val="10"/>
        <color theme="1"/>
        <rFont val="Arial"/>
        <family val="2"/>
      </rPr>
      <t>timide</t>
    </r>
  </si>
  <si>
    <r>
      <t>diplomatic</t>
    </r>
    <r>
      <rPr>
        <sz val="11"/>
        <color theme="1"/>
        <rFont val="Calibri"/>
        <family val="2"/>
        <scheme val="minor"/>
      </rPr>
      <t xml:space="preserve"> </t>
    </r>
    <r>
      <rPr>
        <sz val="10"/>
        <color theme="1"/>
        <rFont val="Arial"/>
        <family val="2"/>
      </rPr>
      <t>diplomatique</t>
    </r>
  </si>
  <si>
    <r>
      <t>obliging</t>
    </r>
    <r>
      <rPr>
        <sz val="11"/>
        <color theme="1"/>
        <rFont val="Calibri"/>
        <family val="2"/>
        <scheme val="minor"/>
      </rPr>
      <t xml:space="preserve"> </t>
    </r>
    <r>
      <rPr>
        <sz val="10"/>
        <color theme="1"/>
        <rFont val="Arial"/>
        <family val="2"/>
      </rPr>
      <t>obligeant</t>
    </r>
  </si>
  <si>
    <r>
      <t>strong-willed</t>
    </r>
    <r>
      <rPr>
        <sz val="11"/>
        <color theme="1"/>
        <rFont val="Calibri"/>
        <family val="2"/>
        <scheme val="minor"/>
      </rPr>
      <t xml:space="preserve"> </t>
    </r>
    <r>
      <rPr>
        <sz val="10"/>
        <color theme="1"/>
        <rFont val="Arial"/>
        <family val="2"/>
      </rPr>
      <t>une forte volonté</t>
    </r>
  </si>
  <si>
    <r>
      <t>enlivening</t>
    </r>
    <r>
      <rPr>
        <sz val="11"/>
        <color theme="1"/>
        <rFont val="Calibri"/>
        <family val="2"/>
        <scheme val="minor"/>
      </rPr>
      <t xml:space="preserve"> </t>
    </r>
    <r>
      <rPr>
        <sz val="10"/>
        <color theme="1"/>
        <rFont val="Arial"/>
        <family val="2"/>
      </rPr>
      <t>anime</t>
    </r>
  </si>
  <si>
    <r>
      <t>good-mixer</t>
    </r>
    <r>
      <rPr>
        <sz val="11"/>
        <color theme="1"/>
        <rFont val="Calibri"/>
        <family val="2"/>
        <scheme val="minor"/>
      </rPr>
      <t xml:space="preserve"> </t>
    </r>
    <r>
      <rPr>
        <sz val="10"/>
        <color theme="1"/>
        <rFont val="Arial"/>
        <family val="2"/>
      </rPr>
      <t>bon mixage</t>
    </r>
  </si>
  <si>
    <r>
      <t>introspective</t>
    </r>
    <r>
      <rPr>
        <sz val="11"/>
        <color theme="1"/>
        <rFont val="Calibri"/>
        <family val="2"/>
        <scheme val="minor"/>
      </rPr>
      <t xml:space="preserve"> </t>
    </r>
    <r>
      <rPr>
        <sz val="10"/>
        <color theme="1"/>
        <rFont val="Arial"/>
        <family val="2"/>
      </rPr>
      <t>introspective</t>
    </r>
  </si>
  <si>
    <r>
      <t>fussy</t>
    </r>
    <r>
      <rPr>
        <sz val="11"/>
        <color theme="1"/>
        <rFont val="Calibri"/>
        <family val="2"/>
        <scheme val="minor"/>
      </rPr>
      <t xml:space="preserve"> </t>
    </r>
    <r>
      <rPr>
        <sz val="10"/>
        <color theme="1"/>
        <rFont val="Arial"/>
        <family val="2"/>
      </rPr>
      <t>grincheux</t>
    </r>
  </si>
  <si>
    <r>
      <t>considerate</t>
    </r>
    <r>
      <rPr>
        <sz val="11"/>
        <color theme="1"/>
        <rFont val="Calibri"/>
        <family val="2"/>
        <scheme val="minor"/>
      </rPr>
      <t xml:space="preserve"> </t>
    </r>
    <r>
      <rPr>
        <sz val="10"/>
        <color theme="1"/>
        <rFont val="Arial"/>
        <family val="2"/>
      </rPr>
      <t>de considération</t>
    </r>
  </si>
  <si>
    <r>
      <t>logical</t>
    </r>
    <r>
      <rPr>
        <sz val="11"/>
        <color theme="1"/>
        <rFont val="Calibri"/>
        <family val="2"/>
        <scheme val="minor"/>
      </rPr>
      <t xml:space="preserve"> </t>
    </r>
    <r>
      <rPr>
        <sz val="10"/>
        <color theme="1"/>
        <rFont val="Arial"/>
        <family val="2"/>
      </rPr>
      <t>logique</t>
    </r>
  </si>
  <si>
    <r>
      <t>bold</t>
    </r>
    <r>
      <rPr>
        <sz val="11"/>
        <color theme="1"/>
        <rFont val="Calibri"/>
        <family val="2"/>
        <scheme val="minor"/>
      </rPr>
      <t xml:space="preserve"> </t>
    </r>
    <r>
      <rPr>
        <sz val="10"/>
        <color theme="1"/>
        <rFont val="Arial"/>
        <family val="2"/>
      </rPr>
      <t>gras</t>
    </r>
  </si>
  <si>
    <r>
      <t>loyal</t>
    </r>
    <r>
      <rPr>
        <sz val="11"/>
        <color theme="1"/>
        <rFont val="Calibri"/>
        <family val="2"/>
        <scheme val="minor"/>
      </rPr>
      <t xml:space="preserve"> </t>
    </r>
    <r>
      <rPr>
        <sz val="10"/>
        <color theme="1"/>
        <rFont val="Arial"/>
        <family val="2"/>
      </rPr>
      <t>fidèle</t>
    </r>
  </si>
  <si>
    <r>
      <t>poised</t>
    </r>
    <r>
      <rPr>
        <sz val="11"/>
        <color theme="1"/>
        <rFont val="Calibri"/>
        <family val="2"/>
        <scheme val="minor"/>
      </rPr>
      <t xml:space="preserve"> </t>
    </r>
    <r>
      <rPr>
        <sz val="10"/>
        <color theme="1"/>
        <rFont val="Arial"/>
        <family val="2"/>
      </rPr>
      <t>point</t>
    </r>
  </si>
  <si>
    <r>
      <t>lenient</t>
    </r>
    <r>
      <rPr>
        <sz val="11"/>
        <color theme="1"/>
        <rFont val="Calibri"/>
        <family val="2"/>
        <scheme val="minor"/>
      </rPr>
      <t xml:space="preserve"> </t>
    </r>
    <r>
      <rPr>
        <sz val="10"/>
        <color theme="1"/>
        <rFont val="Arial"/>
        <family val="2"/>
      </rPr>
      <t>indulgent</t>
    </r>
  </si>
  <si>
    <r>
      <t>self-reliant</t>
    </r>
    <r>
      <rPr>
        <sz val="11"/>
        <color theme="1"/>
        <rFont val="Calibri"/>
        <family val="2"/>
        <scheme val="minor"/>
      </rPr>
      <t xml:space="preserve"> </t>
    </r>
    <r>
      <rPr>
        <sz val="10"/>
        <color theme="1"/>
        <rFont val="Arial"/>
        <family val="2"/>
      </rPr>
      <t>eux-mêmes</t>
    </r>
  </si>
  <si>
    <r>
      <t>soft-spoken</t>
    </r>
    <r>
      <rPr>
        <sz val="11"/>
        <color theme="1"/>
        <rFont val="Calibri"/>
        <family val="2"/>
        <scheme val="minor"/>
      </rPr>
      <t xml:space="preserve"> </t>
    </r>
    <r>
      <rPr>
        <sz val="10"/>
        <color theme="1"/>
        <rFont val="Arial"/>
        <family val="2"/>
      </rPr>
      <t>la voix douce</t>
    </r>
  </si>
  <si>
    <r>
      <t>willing</t>
    </r>
    <r>
      <rPr>
        <sz val="11"/>
        <color theme="1"/>
        <rFont val="Calibri"/>
        <family val="2"/>
        <scheme val="minor"/>
      </rPr>
      <t xml:space="preserve"> </t>
    </r>
    <r>
      <rPr>
        <sz val="10"/>
        <color theme="1"/>
        <rFont val="Arial"/>
        <family val="2"/>
      </rPr>
      <t>prêts</t>
    </r>
  </si>
  <si>
    <r>
      <t>eager</t>
    </r>
    <r>
      <rPr>
        <sz val="11"/>
        <color theme="1"/>
        <rFont val="Calibri"/>
        <family val="2"/>
        <scheme val="minor"/>
      </rPr>
      <t xml:space="preserve"> </t>
    </r>
    <r>
      <rPr>
        <sz val="10"/>
        <color theme="1"/>
        <rFont val="Arial"/>
        <family val="2"/>
      </rPr>
      <t>avide</t>
    </r>
  </si>
  <si>
    <r>
      <t>respectful</t>
    </r>
    <r>
      <rPr>
        <sz val="11"/>
        <color theme="1"/>
        <rFont val="Calibri"/>
        <family val="2"/>
        <scheme val="minor"/>
      </rPr>
      <t xml:space="preserve"> </t>
    </r>
    <r>
      <rPr>
        <sz val="10"/>
        <color theme="1"/>
        <rFont val="Arial"/>
        <family val="2"/>
      </rPr>
      <t>respectueuse</t>
    </r>
  </si>
  <si>
    <r>
      <t>high-spirited</t>
    </r>
    <r>
      <rPr>
        <sz val="11"/>
        <color theme="1"/>
        <rFont val="Calibri"/>
        <family val="2"/>
        <scheme val="minor"/>
      </rPr>
      <t xml:space="preserve"> </t>
    </r>
    <r>
      <rPr>
        <sz val="10"/>
        <color theme="1"/>
        <rFont val="Arial"/>
        <family val="2"/>
      </rPr>
      <t>high-spirited</t>
    </r>
  </si>
  <si>
    <r>
      <t>stimulating</t>
    </r>
    <r>
      <rPr>
        <sz val="11"/>
        <color theme="1"/>
        <rFont val="Calibri"/>
        <family val="2"/>
        <scheme val="minor"/>
      </rPr>
      <t xml:space="preserve"> </t>
    </r>
    <r>
      <rPr>
        <sz val="10"/>
        <color theme="1"/>
        <rFont val="Arial"/>
        <family val="2"/>
      </rPr>
      <t>stimulant</t>
    </r>
  </si>
  <si>
    <r>
      <t>refined</t>
    </r>
    <r>
      <rPr>
        <sz val="11"/>
        <color theme="1"/>
        <rFont val="Calibri"/>
        <family val="2"/>
        <scheme val="minor"/>
      </rPr>
      <t xml:space="preserve"> </t>
    </r>
    <r>
      <rPr>
        <sz val="10"/>
        <color theme="1"/>
        <rFont val="Arial"/>
        <family val="2"/>
      </rPr>
      <t>raffiné</t>
    </r>
  </si>
  <si>
    <r>
      <t>contented</t>
    </r>
    <r>
      <rPr>
        <sz val="11"/>
        <color theme="1"/>
        <rFont val="Calibri"/>
        <family val="2"/>
        <scheme val="minor"/>
      </rPr>
      <t xml:space="preserve"> </t>
    </r>
    <r>
      <rPr>
        <sz val="10"/>
        <color theme="1"/>
        <rFont val="Arial"/>
        <family val="2"/>
      </rPr>
      <t>contente</t>
    </r>
  </si>
  <si>
    <r>
      <t>attractive</t>
    </r>
    <r>
      <rPr>
        <sz val="11"/>
        <color theme="1"/>
        <rFont val="Calibri"/>
        <family val="2"/>
        <scheme val="minor"/>
      </rPr>
      <t xml:space="preserve"> </t>
    </r>
    <r>
      <rPr>
        <sz val="10"/>
        <color theme="1"/>
        <rFont val="Arial"/>
        <family val="2"/>
      </rPr>
      <t>attrayant</t>
    </r>
  </si>
  <si>
    <r>
      <t>introverted</t>
    </r>
    <r>
      <rPr>
        <sz val="11"/>
        <color theme="1"/>
        <rFont val="Calibri"/>
        <family val="2"/>
        <scheme val="minor"/>
      </rPr>
      <t xml:space="preserve"> </t>
    </r>
    <r>
      <rPr>
        <sz val="10"/>
        <color theme="1"/>
        <rFont val="Arial"/>
        <family val="2"/>
      </rPr>
      <t>introverti</t>
    </r>
  </si>
  <si>
    <r>
      <t>vigorous</t>
    </r>
    <r>
      <rPr>
        <sz val="11"/>
        <color theme="1"/>
        <rFont val="Calibri"/>
        <family val="2"/>
        <scheme val="minor"/>
      </rPr>
      <t xml:space="preserve"> </t>
    </r>
    <r>
      <rPr>
        <sz val="10"/>
        <color theme="1"/>
        <rFont val="Arial"/>
        <family val="2"/>
      </rPr>
      <t>vigoureux</t>
    </r>
  </si>
  <si>
    <r>
      <t>patient</t>
    </r>
    <r>
      <rPr>
        <sz val="11"/>
        <color theme="1"/>
        <rFont val="Calibri"/>
        <family val="2"/>
        <scheme val="minor"/>
      </rPr>
      <t xml:space="preserve"> </t>
    </r>
    <r>
      <rPr>
        <sz val="10"/>
        <color theme="1"/>
        <rFont val="Arial"/>
        <family val="2"/>
      </rPr>
      <t>patient</t>
    </r>
  </si>
  <si>
    <r>
      <t>captivating</t>
    </r>
    <r>
      <rPr>
        <sz val="11"/>
        <color theme="1"/>
        <rFont val="Calibri"/>
        <family val="2"/>
        <scheme val="minor"/>
      </rPr>
      <t xml:space="preserve"> </t>
    </r>
    <r>
      <rPr>
        <sz val="10"/>
        <color theme="1"/>
        <rFont val="Arial"/>
        <family val="2"/>
      </rPr>
      <t>captivante</t>
    </r>
  </si>
  <si>
    <r>
      <t>easy-going</t>
    </r>
    <r>
      <rPr>
        <sz val="11"/>
        <color theme="1"/>
        <rFont val="Calibri"/>
        <family val="2"/>
        <scheme val="minor"/>
      </rPr>
      <t xml:space="preserve"> </t>
    </r>
    <r>
      <rPr>
        <sz val="10"/>
        <color theme="1"/>
        <rFont val="Arial"/>
        <family val="2"/>
      </rPr>
      <t>facile à vivre</t>
    </r>
  </si>
  <si>
    <r>
      <t>demanding</t>
    </r>
    <r>
      <rPr>
        <sz val="11"/>
        <color theme="1"/>
        <rFont val="Calibri"/>
        <family val="2"/>
        <scheme val="minor"/>
      </rPr>
      <t xml:space="preserve"> </t>
    </r>
    <r>
      <rPr>
        <sz val="10"/>
        <color theme="1"/>
        <rFont val="Arial"/>
        <family val="2"/>
      </rPr>
      <t>exigeant</t>
    </r>
  </si>
  <si>
    <r>
      <t>compliant</t>
    </r>
    <r>
      <rPr>
        <sz val="11"/>
        <color theme="1"/>
        <rFont val="Calibri"/>
        <family val="2"/>
        <scheme val="minor"/>
      </rPr>
      <t xml:space="preserve"> </t>
    </r>
    <r>
      <rPr>
        <sz val="10"/>
        <color theme="1"/>
        <rFont val="Arial"/>
        <family val="2"/>
      </rPr>
      <t>conforme</t>
    </r>
  </si>
  <si>
    <r>
      <t>adventurous</t>
    </r>
    <r>
      <rPr>
        <sz val="11"/>
        <color theme="1"/>
        <rFont val="Calibri"/>
        <family val="2"/>
        <scheme val="minor"/>
      </rPr>
      <t xml:space="preserve"> </t>
    </r>
    <r>
      <rPr>
        <sz val="10"/>
        <color theme="1"/>
        <rFont val="Arial"/>
        <family val="2"/>
      </rPr>
      <t>aventureux</t>
    </r>
  </si>
  <si>
    <r>
      <t>insightful</t>
    </r>
    <r>
      <rPr>
        <sz val="11"/>
        <color theme="1"/>
        <rFont val="Calibri"/>
        <family val="2"/>
        <scheme val="minor"/>
      </rPr>
      <t xml:space="preserve"> </t>
    </r>
    <r>
      <rPr>
        <sz val="10"/>
        <color theme="1"/>
        <rFont val="Arial"/>
        <family val="2"/>
      </rPr>
      <t>perspicace</t>
    </r>
  </si>
  <si>
    <r>
      <t>out-going</t>
    </r>
    <r>
      <rPr>
        <sz val="11"/>
        <color theme="1"/>
        <rFont val="Calibri"/>
        <family val="2"/>
        <scheme val="minor"/>
      </rPr>
      <t xml:space="preserve"> </t>
    </r>
    <r>
      <rPr>
        <sz val="10"/>
        <color theme="1"/>
        <rFont val="Arial"/>
        <family val="2"/>
      </rPr>
      <t>sortant</t>
    </r>
  </si>
  <si>
    <r>
      <t>moderate</t>
    </r>
    <r>
      <rPr>
        <sz val="11"/>
        <color theme="1"/>
        <rFont val="Calibri"/>
        <family val="2"/>
        <scheme val="minor"/>
      </rPr>
      <t xml:space="preserve"> </t>
    </r>
    <r>
      <rPr>
        <sz val="10"/>
        <color theme="1"/>
        <rFont val="Arial"/>
        <family val="2"/>
      </rPr>
      <t>modérée</t>
    </r>
  </si>
  <si>
    <r>
      <t>gentle</t>
    </r>
    <r>
      <rPr>
        <sz val="11"/>
        <color theme="1"/>
        <rFont val="Calibri"/>
        <family val="2"/>
        <scheme val="minor"/>
      </rPr>
      <t xml:space="preserve"> </t>
    </r>
    <r>
      <rPr>
        <sz val="10"/>
        <color theme="1"/>
        <rFont val="Arial"/>
        <family val="2"/>
      </rPr>
      <t>doux</t>
    </r>
  </si>
  <si>
    <r>
      <t>persuasive</t>
    </r>
    <r>
      <rPr>
        <sz val="11"/>
        <color theme="1"/>
        <rFont val="Calibri"/>
        <family val="2"/>
        <scheme val="minor"/>
      </rPr>
      <t xml:space="preserve"> </t>
    </r>
    <r>
      <rPr>
        <sz val="10"/>
        <color theme="1"/>
        <rFont val="Arial"/>
        <family val="2"/>
      </rPr>
      <t>persuasive</t>
    </r>
  </si>
  <si>
    <r>
      <t>humble</t>
    </r>
    <r>
      <rPr>
        <sz val="11"/>
        <color theme="1"/>
        <rFont val="Calibri"/>
        <family val="2"/>
        <scheme val="minor"/>
      </rPr>
      <t xml:space="preserve"> </t>
    </r>
    <r>
      <rPr>
        <sz val="10"/>
        <color theme="1"/>
        <rFont val="Arial"/>
        <family val="2"/>
      </rPr>
      <t>humble</t>
    </r>
  </si>
  <si>
    <r>
      <t>expressive</t>
    </r>
    <r>
      <rPr>
        <sz val="11"/>
        <color theme="1"/>
        <rFont val="Calibri"/>
        <family val="2"/>
        <scheme val="minor"/>
      </rPr>
      <t xml:space="preserve"> </t>
    </r>
    <r>
      <rPr>
        <sz val="10"/>
        <color theme="1"/>
        <rFont val="Arial"/>
        <family val="2"/>
      </rPr>
      <t>expressive</t>
    </r>
  </si>
  <si>
    <r>
      <t>controlled</t>
    </r>
    <r>
      <rPr>
        <sz val="11"/>
        <color theme="1"/>
        <rFont val="Calibri"/>
        <family val="2"/>
        <scheme val="minor"/>
      </rPr>
      <t xml:space="preserve"> </t>
    </r>
    <r>
      <rPr>
        <sz val="10"/>
        <color theme="1"/>
        <rFont val="Arial"/>
        <family val="2"/>
      </rPr>
      <t>contrôlée</t>
    </r>
  </si>
  <si>
    <r>
      <t>responsive</t>
    </r>
    <r>
      <rPr>
        <sz val="11"/>
        <color theme="1"/>
        <rFont val="Calibri"/>
        <family val="2"/>
        <scheme val="minor"/>
      </rPr>
      <t xml:space="preserve"> </t>
    </r>
    <r>
      <rPr>
        <sz val="10"/>
        <color theme="1"/>
        <rFont val="Arial"/>
        <family val="2"/>
      </rPr>
      <t>réactif</t>
    </r>
  </si>
  <si>
    <r>
      <t>systematic</t>
    </r>
    <r>
      <rPr>
        <sz val="11"/>
        <color theme="1"/>
        <rFont val="Calibri"/>
        <family val="2"/>
        <scheme val="minor"/>
      </rPr>
      <t xml:space="preserve"> </t>
    </r>
    <r>
      <rPr>
        <sz val="10"/>
        <color theme="1"/>
        <rFont val="Arial"/>
        <family val="2"/>
      </rPr>
      <t>systématique</t>
    </r>
  </si>
  <si>
    <r>
      <t>cooperative</t>
    </r>
    <r>
      <rPr>
        <sz val="11"/>
        <color theme="1"/>
        <rFont val="Calibri"/>
        <family val="2"/>
        <scheme val="minor"/>
      </rPr>
      <t xml:space="preserve"> </t>
    </r>
    <r>
      <rPr>
        <sz val="10"/>
        <color theme="1"/>
        <rFont val="Arial"/>
        <family val="2"/>
      </rPr>
      <t>coopérative</t>
    </r>
  </si>
  <si>
    <r>
      <t>light-hearted</t>
    </r>
    <r>
      <rPr>
        <sz val="11"/>
        <color theme="1"/>
        <rFont val="Calibri"/>
        <family val="2"/>
        <scheme val="minor"/>
      </rPr>
      <t xml:space="preserve"> </t>
    </r>
    <r>
      <rPr>
        <sz val="10"/>
        <color theme="1"/>
        <rFont val="Arial"/>
        <family val="2"/>
      </rPr>
      <t>light-hearted</t>
    </r>
  </si>
  <si>
    <r>
      <t>cheerful</t>
    </r>
    <r>
      <rPr>
        <sz val="11"/>
        <color theme="1"/>
        <rFont val="Calibri"/>
        <family val="2"/>
        <scheme val="minor"/>
      </rPr>
      <t xml:space="preserve"> </t>
    </r>
    <r>
      <rPr>
        <sz val="10"/>
        <color theme="1"/>
        <rFont val="Arial"/>
        <family val="2"/>
      </rPr>
      <t>joyeux</t>
    </r>
  </si>
  <si>
    <r>
      <t>kind</t>
    </r>
    <r>
      <rPr>
        <sz val="11"/>
        <color theme="1"/>
        <rFont val="Calibri"/>
        <family val="2"/>
        <scheme val="minor"/>
      </rPr>
      <t xml:space="preserve"> </t>
    </r>
    <r>
      <rPr>
        <sz val="10"/>
        <color theme="1"/>
        <rFont val="Arial"/>
        <family val="2"/>
      </rPr>
      <t>gentil</t>
    </r>
  </si>
  <si>
    <r>
      <t>perceptive</t>
    </r>
    <r>
      <rPr>
        <sz val="11"/>
        <color theme="1"/>
        <rFont val="Calibri"/>
        <family val="2"/>
        <scheme val="minor"/>
      </rPr>
      <t xml:space="preserve"> </t>
    </r>
    <r>
      <rPr>
        <sz val="10"/>
        <color theme="1"/>
        <rFont val="Arial"/>
        <family val="2"/>
      </rPr>
      <t>perceptive</t>
    </r>
  </si>
  <si>
    <r>
      <t>independent</t>
    </r>
    <r>
      <rPr>
        <sz val="11"/>
        <color theme="1"/>
        <rFont val="Calibri"/>
        <family val="2"/>
        <scheme val="minor"/>
      </rPr>
      <t xml:space="preserve"> </t>
    </r>
    <r>
      <rPr>
        <sz val="10"/>
        <color theme="1"/>
        <rFont val="Arial"/>
        <family val="2"/>
      </rPr>
      <t>indépendant</t>
    </r>
  </si>
  <si>
    <r>
      <t>predictable</t>
    </r>
    <r>
      <rPr>
        <sz val="11"/>
        <color theme="1"/>
        <rFont val="Calibri"/>
        <family val="2"/>
        <scheme val="minor"/>
      </rPr>
      <t xml:space="preserve"> </t>
    </r>
    <r>
      <rPr>
        <sz val="10"/>
        <color theme="1"/>
        <rFont val="Arial"/>
        <family val="2"/>
      </rPr>
      <t>prévisible</t>
    </r>
  </si>
  <si>
    <r>
      <t>joyful</t>
    </r>
    <r>
      <rPr>
        <sz val="11"/>
        <color theme="1"/>
        <rFont val="Calibri"/>
        <family val="2"/>
        <scheme val="minor"/>
      </rPr>
      <t xml:space="preserve"> </t>
    </r>
    <r>
      <rPr>
        <sz val="10"/>
        <color theme="1"/>
        <rFont val="Arial"/>
        <family val="2"/>
      </rPr>
      <t>joyeux</t>
    </r>
  </si>
  <si>
    <r>
      <t>private</t>
    </r>
    <r>
      <rPr>
        <sz val="11"/>
        <color theme="1"/>
        <rFont val="Calibri"/>
        <family val="2"/>
        <scheme val="minor"/>
      </rPr>
      <t xml:space="preserve"> </t>
    </r>
    <r>
      <rPr>
        <sz val="10"/>
        <color theme="1"/>
        <rFont val="Arial"/>
        <family val="2"/>
      </rPr>
      <t>privé</t>
    </r>
  </si>
  <si>
    <r>
      <t>fine-tuned</t>
    </r>
    <r>
      <rPr>
        <sz val="11"/>
        <color theme="1"/>
        <rFont val="Calibri"/>
        <family val="2"/>
        <scheme val="minor"/>
      </rPr>
      <t xml:space="preserve"> </t>
    </r>
    <r>
      <rPr>
        <sz val="10"/>
        <color theme="1"/>
        <rFont val="Arial"/>
        <family val="2"/>
      </rPr>
      <t>affiné</t>
    </r>
  </si>
  <si>
    <r>
      <t>obedient</t>
    </r>
    <r>
      <rPr>
        <sz val="11"/>
        <color theme="1"/>
        <rFont val="Calibri"/>
        <family val="2"/>
        <scheme val="minor"/>
      </rPr>
      <t xml:space="preserve"> </t>
    </r>
    <r>
      <rPr>
        <sz val="10"/>
        <color theme="1"/>
        <rFont val="Arial"/>
        <family val="2"/>
      </rPr>
      <t>obéissant</t>
    </r>
  </si>
  <si>
    <r>
      <t>firm</t>
    </r>
    <r>
      <rPr>
        <sz val="11"/>
        <color theme="1"/>
        <rFont val="Calibri"/>
        <family val="2"/>
        <scheme val="minor"/>
      </rPr>
      <t xml:space="preserve"> </t>
    </r>
    <r>
      <rPr>
        <sz val="10"/>
        <color theme="1"/>
        <rFont val="Arial"/>
        <family val="2"/>
      </rPr>
      <t>entreprise</t>
    </r>
  </si>
  <si>
    <r>
      <t>playful</t>
    </r>
    <r>
      <rPr>
        <sz val="11"/>
        <color theme="1"/>
        <rFont val="Calibri"/>
        <family val="2"/>
        <scheme val="minor"/>
      </rPr>
      <t xml:space="preserve"> </t>
    </r>
    <r>
      <rPr>
        <sz val="10"/>
        <color theme="1"/>
        <rFont val="Arial"/>
        <family val="2"/>
      </rPr>
      <t>ludique</t>
    </r>
  </si>
  <si>
    <r>
      <t>aggressive</t>
    </r>
    <r>
      <rPr>
        <sz val="11"/>
        <color theme="1"/>
        <rFont val="Calibri"/>
        <family val="2"/>
        <scheme val="minor"/>
      </rPr>
      <t xml:space="preserve"> </t>
    </r>
    <r>
      <rPr>
        <sz val="10"/>
        <color theme="1"/>
        <rFont val="Arial"/>
        <family val="2"/>
      </rPr>
      <t>agressif</t>
    </r>
  </si>
  <si>
    <r>
      <t>extroverted</t>
    </r>
    <r>
      <rPr>
        <sz val="11"/>
        <color theme="1"/>
        <rFont val="Calibri"/>
        <family val="2"/>
        <scheme val="minor"/>
      </rPr>
      <t xml:space="preserve"> </t>
    </r>
    <r>
      <rPr>
        <sz val="10"/>
        <color theme="1"/>
        <rFont val="Arial"/>
        <family val="2"/>
      </rPr>
      <t>extraverti</t>
    </r>
  </si>
  <si>
    <r>
      <t>fearful</t>
    </r>
    <r>
      <rPr>
        <sz val="11"/>
        <color theme="1"/>
        <rFont val="Calibri"/>
        <family val="2"/>
        <scheme val="minor"/>
      </rPr>
      <t xml:space="preserve"> </t>
    </r>
    <r>
      <rPr>
        <sz val="10"/>
        <color theme="1"/>
        <rFont val="Arial"/>
        <family val="2"/>
      </rPr>
      <t>craintif</t>
    </r>
  </si>
  <si>
    <r>
      <t>confident</t>
    </r>
    <r>
      <rPr>
        <sz val="11"/>
        <color theme="1"/>
        <rFont val="Calibri"/>
        <family val="2"/>
        <scheme val="minor"/>
      </rPr>
      <t xml:space="preserve"> </t>
    </r>
    <r>
      <rPr>
        <sz val="10"/>
        <color theme="1"/>
        <rFont val="Arial"/>
        <family val="2"/>
      </rPr>
      <t>confiance</t>
    </r>
  </si>
  <si>
    <r>
      <t>sympathetic</t>
    </r>
    <r>
      <rPr>
        <sz val="11"/>
        <color theme="1"/>
        <rFont val="Calibri"/>
        <family val="2"/>
        <scheme val="minor"/>
      </rPr>
      <t xml:space="preserve"> </t>
    </r>
    <r>
      <rPr>
        <sz val="10"/>
        <color theme="1"/>
        <rFont val="Arial"/>
        <family val="2"/>
      </rPr>
      <t>sympathique</t>
    </r>
  </si>
  <si>
    <r>
      <t>impartial</t>
    </r>
    <r>
      <rPr>
        <sz val="11"/>
        <color theme="1"/>
        <rFont val="Calibri"/>
        <family val="2"/>
        <scheme val="minor"/>
      </rPr>
      <t xml:space="preserve"> </t>
    </r>
    <r>
      <rPr>
        <sz val="10"/>
        <color theme="1"/>
        <rFont val="Arial"/>
        <family val="2"/>
      </rPr>
      <t>impartial</t>
    </r>
  </si>
  <si>
    <r>
      <t>assertive</t>
    </r>
    <r>
      <rPr>
        <sz val="11"/>
        <color theme="1"/>
        <rFont val="Calibri"/>
        <family val="2"/>
        <scheme val="minor"/>
      </rPr>
      <t xml:space="preserve"> </t>
    </r>
    <r>
      <rPr>
        <sz val="10"/>
        <color theme="1"/>
        <rFont val="Arial"/>
        <family val="2"/>
      </rPr>
      <t>assertif</t>
    </r>
  </si>
  <si>
    <r>
      <t>thorough</t>
    </r>
    <r>
      <rPr>
        <sz val="11"/>
        <color theme="1"/>
        <rFont val="Calibri"/>
        <family val="2"/>
        <scheme val="minor"/>
      </rPr>
      <t xml:space="preserve"> </t>
    </r>
    <r>
      <rPr>
        <sz val="10"/>
        <color theme="1"/>
        <rFont val="Arial"/>
        <family val="2"/>
      </rPr>
      <t>approfondie</t>
    </r>
  </si>
  <si>
    <r>
      <t>generous</t>
    </r>
    <r>
      <rPr>
        <sz val="11"/>
        <color theme="1"/>
        <rFont val="Calibri"/>
        <family val="2"/>
        <scheme val="minor"/>
      </rPr>
      <t xml:space="preserve"> </t>
    </r>
    <r>
      <rPr>
        <sz val="10"/>
        <color theme="1"/>
        <rFont val="Arial"/>
        <family val="2"/>
      </rPr>
      <t>généreux</t>
    </r>
  </si>
  <si>
    <r>
      <t>animated</t>
    </r>
    <r>
      <rPr>
        <sz val="11"/>
        <color theme="1"/>
        <rFont val="Calibri"/>
        <family val="2"/>
        <scheme val="minor"/>
      </rPr>
      <t xml:space="preserve"> </t>
    </r>
    <r>
      <rPr>
        <sz val="10"/>
        <color theme="1"/>
        <rFont val="Arial"/>
        <family val="2"/>
      </rPr>
      <t>animé</t>
    </r>
  </si>
  <si>
    <r>
      <t>decisive</t>
    </r>
    <r>
      <rPr>
        <sz val="11"/>
        <color theme="1"/>
        <rFont val="Calibri"/>
        <family val="2"/>
        <scheme val="minor"/>
      </rPr>
      <t xml:space="preserve"> </t>
    </r>
    <r>
      <rPr>
        <sz val="10"/>
        <color theme="1"/>
        <rFont val="Arial"/>
        <family val="2"/>
      </rPr>
      <t>décisif</t>
    </r>
  </si>
  <si>
    <r>
      <t>precise</t>
    </r>
    <r>
      <rPr>
        <sz val="11"/>
        <color theme="1"/>
        <rFont val="Calibri"/>
        <family val="2"/>
        <scheme val="minor"/>
      </rPr>
      <t xml:space="preserve"> </t>
    </r>
    <r>
      <rPr>
        <sz val="10"/>
        <color theme="1"/>
        <rFont val="Arial"/>
        <family val="2"/>
      </rPr>
      <t>précise</t>
    </r>
  </si>
  <si>
    <r>
      <t>direct</t>
    </r>
    <r>
      <rPr>
        <sz val="11"/>
        <color theme="1"/>
        <rFont val="Calibri"/>
        <family val="2"/>
        <scheme val="minor"/>
      </rPr>
      <t xml:space="preserve"> </t>
    </r>
    <r>
      <rPr>
        <sz val="10"/>
        <color theme="1"/>
        <rFont val="Arial"/>
        <family val="2"/>
      </rPr>
      <t>direct</t>
    </r>
  </si>
  <si>
    <r>
      <t>restless</t>
    </r>
    <r>
      <rPr>
        <sz val="11"/>
        <color theme="1"/>
        <rFont val="Calibri"/>
        <family val="2"/>
        <scheme val="minor"/>
      </rPr>
      <t xml:space="preserve"> </t>
    </r>
    <r>
      <rPr>
        <sz val="10"/>
        <color theme="1"/>
        <rFont val="Arial"/>
        <family val="2"/>
      </rPr>
      <t>agité</t>
    </r>
  </si>
  <si>
    <r>
      <t>neighborly</t>
    </r>
    <r>
      <rPr>
        <sz val="11"/>
        <color theme="1"/>
        <rFont val="Calibri"/>
        <family val="2"/>
        <scheme val="minor"/>
      </rPr>
      <t xml:space="preserve"> </t>
    </r>
    <r>
      <rPr>
        <sz val="10"/>
        <color theme="1"/>
        <rFont val="Arial"/>
        <family val="2"/>
      </rPr>
      <t>voisinage</t>
    </r>
  </si>
  <si>
    <r>
      <t>appealing</t>
    </r>
    <r>
      <rPr>
        <sz val="11"/>
        <color theme="1"/>
        <rFont val="Calibri"/>
        <family val="2"/>
        <scheme val="minor"/>
      </rPr>
      <t xml:space="preserve"> </t>
    </r>
    <r>
      <rPr>
        <sz val="10"/>
        <color theme="1"/>
        <rFont val="Arial"/>
        <family val="2"/>
      </rPr>
      <t>appel</t>
    </r>
  </si>
  <si>
    <r>
      <t>careful</t>
    </r>
    <r>
      <rPr>
        <sz val="11"/>
        <color theme="1"/>
        <rFont val="Calibri"/>
        <family val="2"/>
        <scheme val="minor"/>
      </rPr>
      <t xml:space="preserve"> </t>
    </r>
    <r>
      <rPr>
        <sz val="10"/>
        <color theme="1"/>
        <rFont val="Arial"/>
        <family val="2"/>
      </rPr>
      <t>prudent</t>
    </r>
  </si>
  <si>
    <r>
      <t>pioneering</t>
    </r>
    <r>
      <rPr>
        <sz val="11"/>
        <color theme="1"/>
        <rFont val="Calibri"/>
        <family val="2"/>
        <scheme val="minor"/>
      </rPr>
      <t xml:space="preserve"> </t>
    </r>
    <r>
      <rPr>
        <sz val="10"/>
        <color theme="1"/>
        <rFont val="Arial"/>
        <family val="2"/>
      </rPr>
      <t>pionnier</t>
    </r>
  </si>
  <si>
    <r>
      <t>optimistic</t>
    </r>
    <r>
      <rPr>
        <sz val="11"/>
        <color theme="1"/>
        <rFont val="Calibri"/>
        <family val="2"/>
        <scheme val="minor"/>
      </rPr>
      <t xml:space="preserve"> </t>
    </r>
    <r>
      <rPr>
        <sz val="10"/>
        <color theme="1"/>
        <rFont val="Arial"/>
        <family val="2"/>
      </rPr>
      <t>optimiste</t>
    </r>
  </si>
  <si>
    <r>
      <t>helpful</t>
    </r>
    <r>
      <rPr>
        <sz val="11"/>
        <color theme="1"/>
        <rFont val="Calibri"/>
        <family val="2"/>
        <scheme val="minor"/>
      </rPr>
      <t xml:space="preserve"> </t>
    </r>
    <r>
      <rPr>
        <sz val="10"/>
        <color theme="1"/>
        <rFont val="Arial"/>
        <family val="2"/>
      </rPr>
      <t>utile</t>
    </r>
  </si>
  <si>
    <t>French</t>
  </si>
  <si>
    <r>
      <t>brave</t>
    </r>
    <r>
      <rPr>
        <sz val="11"/>
        <color theme="1"/>
        <rFont val="Calibri"/>
        <family val="2"/>
        <scheme val="minor"/>
      </rPr>
      <t xml:space="preserve"> </t>
    </r>
    <r>
      <rPr>
        <sz val="10"/>
        <color theme="1"/>
        <rFont val="Arial"/>
        <family val="2"/>
      </rPr>
      <t>мужественный</t>
    </r>
  </si>
  <si>
    <r>
      <t>modest</t>
    </r>
    <r>
      <rPr>
        <sz val="11"/>
        <color theme="1"/>
        <rFont val="Calibri"/>
        <family val="2"/>
        <scheme val="minor"/>
      </rPr>
      <t xml:space="preserve"> </t>
    </r>
    <r>
      <rPr>
        <sz val="10"/>
        <color theme="1"/>
        <rFont val="Arial"/>
        <family val="2"/>
      </rPr>
      <t>скромный</t>
    </r>
  </si>
  <si>
    <r>
      <t>talkative</t>
    </r>
    <r>
      <rPr>
        <sz val="11"/>
        <color theme="1"/>
        <rFont val="Calibri"/>
        <family val="2"/>
        <scheme val="minor"/>
      </rPr>
      <t xml:space="preserve"> </t>
    </r>
    <r>
      <rPr>
        <sz val="10"/>
        <color theme="1"/>
        <rFont val="Arial"/>
        <family val="2"/>
      </rPr>
      <t>разговорчивый</t>
    </r>
  </si>
  <si>
    <r>
      <t>disciplined</t>
    </r>
    <r>
      <rPr>
        <sz val="11"/>
        <color theme="1"/>
        <rFont val="Calibri"/>
        <family val="2"/>
        <scheme val="minor"/>
      </rPr>
      <t xml:space="preserve"> </t>
    </r>
    <r>
      <rPr>
        <sz val="10"/>
        <color theme="1"/>
        <rFont val="Arial"/>
        <family val="2"/>
      </rPr>
      <t>дисциплинированный</t>
    </r>
  </si>
  <si>
    <r>
      <t>charming</t>
    </r>
    <r>
      <rPr>
        <sz val="11"/>
        <color theme="1"/>
        <rFont val="Calibri"/>
        <family val="2"/>
        <scheme val="minor"/>
      </rPr>
      <t xml:space="preserve"> </t>
    </r>
    <r>
      <rPr>
        <sz val="10"/>
        <color theme="1"/>
        <rFont val="Arial"/>
        <family val="2"/>
      </rPr>
      <t>очаровательный</t>
    </r>
  </si>
  <si>
    <r>
      <t>attentive</t>
    </r>
    <r>
      <rPr>
        <sz val="11"/>
        <color theme="1"/>
        <rFont val="Calibri"/>
        <family val="2"/>
        <scheme val="minor"/>
      </rPr>
      <t xml:space="preserve"> </t>
    </r>
    <r>
      <rPr>
        <sz val="10"/>
        <color theme="1"/>
        <rFont val="Arial"/>
        <family val="2"/>
      </rPr>
      <t>Внимательный</t>
    </r>
  </si>
  <si>
    <r>
      <t>satisfied</t>
    </r>
    <r>
      <rPr>
        <sz val="11"/>
        <color theme="1"/>
        <rFont val="Calibri"/>
        <family val="2"/>
        <scheme val="minor"/>
      </rPr>
      <t xml:space="preserve"> </t>
    </r>
    <r>
      <rPr>
        <sz val="10"/>
        <color theme="1"/>
        <rFont val="Arial"/>
        <family val="2"/>
      </rPr>
      <t>удовлетворен</t>
    </r>
  </si>
  <si>
    <r>
      <t>tactful</t>
    </r>
    <r>
      <rPr>
        <sz val="11"/>
        <color theme="1"/>
        <rFont val="Calibri"/>
        <family val="2"/>
        <scheme val="minor"/>
      </rPr>
      <t xml:space="preserve"> </t>
    </r>
    <r>
      <rPr>
        <sz val="10"/>
        <color theme="1"/>
        <rFont val="Arial"/>
        <family val="2"/>
      </rPr>
      <t>тактичный</t>
    </r>
  </si>
  <si>
    <r>
      <t>agreeable</t>
    </r>
    <r>
      <rPr>
        <sz val="11"/>
        <color theme="1"/>
        <rFont val="Calibri"/>
        <family val="2"/>
        <scheme val="minor"/>
      </rPr>
      <t xml:space="preserve"> </t>
    </r>
    <r>
      <rPr>
        <sz val="10"/>
        <color theme="1"/>
        <rFont val="Arial"/>
        <family val="2"/>
      </rPr>
      <t>согласный</t>
    </r>
  </si>
  <si>
    <r>
      <t>enthusiastic</t>
    </r>
    <r>
      <rPr>
        <sz val="11"/>
        <color theme="1"/>
        <rFont val="Calibri"/>
        <family val="2"/>
        <scheme val="minor"/>
      </rPr>
      <t xml:space="preserve"> </t>
    </r>
    <r>
      <rPr>
        <sz val="10"/>
        <color theme="1"/>
        <rFont val="Arial"/>
        <family val="2"/>
      </rPr>
      <t>энтузиазм</t>
    </r>
  </si>
  <si>
    <r>
      <t>daring</t>
    </r>
    <r>
      <rPr>
        <sz val="11"/>
        <color theme="1"/>
        <rFont val="Calibri"/>
        <family val="2"/>
        <scheme val="minor"/>
      </rPr>
      <t xml:space="preserve"> </t>
    </r>
    <r>
      <rPr>
        <sz val="10"/>
        <color theme="1"/>
        <rFont val="Arial"/>
        <family val="2"/>
      </rPr>
      <t>смелый</t>
    </r>
  </si>
  <si>
    <r>
      <t>inspiring</t>
    </r>
    <r>
      <rPr>
        <sz val="11"/>
        <color theme="1"/>
        <rFont val="Calibri"/>
        <family val="2"/>
        <scheme val="minor"/>
      </rPr>
      <t xml:space="preserve"> </t>
    </r>
    <r>
      <rPr>
        <sz val="10"/>
        <color theme="1"/>
        <rFont val="Arial"/>
        <family val="2"/>
      </rPr>
      <t>вдохновляющий</t>
    </r>
  </si>
  <si>
    <r>
      <t>submissive</t>
    </r>
    <r>
      <rPr>
        <sz val="11"/>
        <color theme="1"/>
        <rFont val="Calibri"/>
        <family val="2"/>
        <scheme val="minor"/>
      </rPr>
      <t xml:space="preserve"> </t>
    </r>
    <r>
      <rPr>
        <sz val="10"/>
        <color theme="1"/>
        <rFont val="Arial"/>
        <family val="2"/>
      </rPr>
      <t>покорный</t>
    </r>
  </si>
  <si>
    <r>
      <t>shy</t>
    </r>
    <r>
      <rPr>
        <sz val="11"/>
        <color theme="1"/>
        <rFont val="Calibri"/>
        <family val="2"/>
        <scheme val="minor"/>
      </rPr>
      <t xml:space="preserve"> </t>
    </r>
    <r>
      <rPr>
        <sz val="10"/>
        <color theme="1"/>
        <rFont val="Arial"/>
        <family val="2"/>
      </rPr>
      <t>скромный</t>
    </r>
  </si>
  <si>
    <r>
      <t>strong-willed</t>
    </r>
    <r>
      <rPr>
        <sz val="11"/>
        <color theme="1"/>
        <rFont val="Calibri"/>
        <family val="2"/>
        <scheme val="minor"/>
      </rPr>
      <t xml:space="preserve"> </t>
    </r>
    <r>
      <rPr>
        <sz val="10"/>
        <color theme="1"/>
        <rFont val="Arial"/>
        <family val="2"/>
      </rPr>
      <t>волевой</t>
    </r>
  </si>
  <si>
    <r>
      <t>enlivening</t>
    </r>
    <r>
      <rPr>
        <sz val="11"/>
        <color theme="1"/>
        <rFont val="Calibri"/>
        <family val="2"/>
        <scheme val="minor"/>
      </rPr>
      <t xml:space="preserve"> </t>
    </r>
    <r>
      <rPr>
        <sz val="10"/>
        <color theme="1"/>
        <rFont val="Arial"/>
        <family val="2"/>
      </rPr>
      <t>оживляющий</t>
    </r>
  </si>
  <si>
    <r>
      <t>fussy</t>
    </r>
    <r>
      <rPr>
        <sz val="11"/>
        <color theme="1"/>
        <rFont val="Calibri"/>
        <family val="2"/>
        <scheme val="minor"/>
      </rPr>
      <t xml:space="preserve"> </t>
    </r>
    <r>
      <rPr>
        <sz val="10"/>
        <color theme="1"/>
        <rFont val="Arial"/>
        <family val="2"/>
      </rPr>
      <t>суетливый</t>
    </r>
  </si>
  <si>
    <r>
      <t>considerate</t>
    </r>
    <r>
      <rPr>
        <sz val="11"/>
        <color theme="1"/>
        <rFont val="Calibri"/>
        <family val="2"/>
        <scheme val="minor"/>
      </rPr>
      <t xml:space="preserve"> </t>
    </r>
    <r>
      <rPr>
        <sz val="10"/>
        <color theme="1"/>
        <rFont val="Arial"/>
        <family val="2"/>
      </rPr>
      <t>Внимательный</t>
    </r>
  </si>
  <si>
    <r>
      <t>sociable</t>
    </r>
    <r>
      <rPr>
        <sz val="11"/>
        <color theme="1"/>
        <rFont val="Calibri"/>
        <family val="2"/>
        <scheme val="minor"/>
      </rPr>
      <t xml:space="preserve"> </t>
    </r>
    <r>
      <rPr>
        <sz val="10"/>
        <color theme="1"/>
        <rFont val="Arial"/>
        <family val="2"/>
      </rPr>
      <t>общительный</t>
    </r>
  </si>
  <si>
    <r>
      <t>lenient</t>
    </r>
    <r>
      <rPr>
        <sz val="11"/>
        <color theme="1"/>
        <rFont val="Calibri"/>
        <family val="2"/>
        <scheme val="minor"/>
      </rPr>
      <t xml:space="preserve"> </t>
    </r>
    <r>
      <rPr>
        <sz val="10"/>
        <color theme="1"/>
        <rFont val="Arial"/>
        <family val="2"/>
      </rPr>
      <t>снисходительный</t>
    </r>
  </si>
  <si>
    <r>
      <t>soft-spoken</t>
    </r>
    <r>
      <rPr>
        <sz val="11"/>
        <color theme="1"/>
        <rFont val="Calibri"/>
        <family val="2"/>
        <scheme val="minor"/>
      </rPr>
      <t xml:space="preserve"> </t>
    </r>
    <r>
      <rPr>
        <sz val="10"/>
        <color theme="1"/>
        <rFont val="Arial"/>
        <family val="2"/>
      </rPr>
      <t>сладкоречивый</t>
    </r>
  </si>
  <si>
    <r>
      <t>high-spirited</t>
    </r>
    <r>
      <rPr>
        <sz val="11"/>
        <color theme="1"/>
        <rFont val="Calibri"/>
        <family val="2"/>
        <scheme val="minor"/>
      </rPr>
      <t xml:space="preserve"> </t>
    </r>
    <r>
      <rPr>
        <sz val="10"/>
        <color theme="1"/>
        <rFont val="Arial"/>
        <family val="2"/>
      </rPr>
      <t>пылкий</t>
    </r>
  </si>
  <si>
    <r>
      <t>attractive</t>
    </r>
    <r>
      <rPr>
        <sz val="11"/>
        <color theme="1"/>
        <rFont val="Calibri"/>
        <family val="2"/>
        <scheme val="minor"/>
      </rPr>
      <t xml:space="preserve"> </t>
    </r>
    <r>
      <rPr>
        <sz val="10"/>
        <color theme="1"/>
        <rFont val="Arial"/>
        <family val="2"/>
      </rPr>
      <t>привлекательный</t>
    </r>
  </si>
  <si>
    <r>
      <t>vigorous</t>
    </r>
    <r>
      <rPr>
        <sz val="11"/>
        <color theme="1"/>
        <rFont val="Calibri"/>
        <family val="2"/>
        <scheme val="minor"/>
      </rPr>
      <t xml:space="preserve"> </t>
    </r>
    <r>
      <rPr>
        <sz val="10"/>
        <color theme="1"/>
        <rFont val="Arial"/>
        <family val="2"/>
      </rPr>
      <t>энергичный</t>
    </r>
  </si>
  <si>
    <r>
      <t>captivating</t>
    </r>
    <r>
      <rPr>
        <sz val="11"/>
        <color theme="1"/>
        <rFont val="Calibri"/>
        <family val="2"/>
        <scheme val="minor"/>
      </rPr>
      <t xml:space="preserve"> </t>
    </r>
    <r>
      <rPr>
        <sz val="10"/>
        <color theme="1"/>
        <rFont val="Arial"/>
        <family val="2"/>
      </rPr>
      <t>пленительный</t>
    </r>
  </si>
  <si>
    <r>
      <t>adventurous</t>
    </r>
    <r>
      <rPr>
        <sz val="11"/>
        <color theme="1"/>
        <rFont val="Calibri"/>
        <family val="2"/>
        <scheme val="minor"/>
      </rPr>
      <t xml:space="preserve"> </t>
    </r>
    <r>
      <rPr>
        <sz val="10"/>
        <color theme="1"/>
        <rFont val="Arial"/>
        <family val="2"/>
      </rPr>
      <t>авантюрный</t>
    </r>
  </si>
  <si>
    <r>
      <t>insightful</t>
    </r>
    <r>
      <rPr>
        <sz val="11"/>
        <color theme="1"/>
        <rFont val="Calibri"/>
        <family val="2"/>
        <scheme val="minor"/>
      </rPr>
      <t xml:space="preserve"> </t>
    </r>
    <r>
      <rPr>
        <sz val="10"/>
        <color theme="1"/>
        <rFont val="Arial"/>
        <family val="2"/>
      </rPr>
      <t>проницательные</t>
    </r>
  </si>
  <si>
    <r>
      <t>moderate</t>
    </r>
    <r>
      <rPr>
        <sz val="11"/>
        <color theme="1"/>
        <rFont val="Calibri"/>
        <family val="2"/>
        <scheme val="minor"/>
      </rPr>
      <t xml:space="preserve"> </t>
    </r>
    <r>
      <rPr>
        <sz val="10"/>
        <color theme="1"/>
        <rFont val="Arial"/>
        <family val="2"/>
      </rPr>
      <t>умеренный</t>
    </r>
  </si>
  <si>
    <r>
      <t>gentle</t>
    </r>
    <r>
      <rPr>
        <sz val="11"/>
        <color theme="1"/>
        <rFont val="Calibri"/>
        <family val="2"/>
        <scheme val="minor"/>
      </rPr>
      <t xml:space="preserve"> </t>
    </r>
    <r>
      <rPr>
        <sz val="10"/>
        <color theme="1"/>
        <rFont val="Arial"/>
        <family val="2"/>
      </rPr>
      <t>нежный</t>
    </r>
  </si>
  <si>
    <r>
      <t>original</t>
    </r>
    <r>
      <rPr>
        <sz val="11"/>
        <color theme="1"/>
        <rFont val="Calibri"/>
        <family val="2"/>
        <scheme val="minor"/>
      </rPr>
      <t xml:space="preserve"> </t>
    </r>
    <r>
      <rPr>
        <sz val="10"/>
        <color theme="1"/>
        <rFont val="Arial"/>
        <family val="2"/>
      </rPr>
      <t>оригинальный</t>
    </r>
  </si>
  <si>
    <r>
      <t>argumentative</t>
    </r>
    <r>
      <rPr>
        <sz val="11"/>
        <color theme="1"/>
        <rFont val="Calibri"/>
        <family val="2"/>
        <scheme val="minor"/>
      </rPr>
      <t xml:space="preserve"> </t>
    </r>
    <r>
      <rPr>
        <sz val="10"/>
        <color theme="1"/>
        <rFont val="Arial"/>
        <family val="2"/>
      </rPr>
      <t>аргументированный</t>
    </r>
  </si>
  <si>
    <r>
      <t>systematic</t>
    </r>
    <r>
      <rPr>
        <sz val="11"/>
        <color theme="1"/>
        <rFont val="Calibri"/>
        <family val="2"/>
        <scheme val="minor"/>
      </rPr>
      <t xml:space="preserve"> </t>
    </r>
    <r>
      <rPr>
        <sz val="10"/>
        <color theme="1"/>
        <rFont val="Arial"/>
        <family val="2"/>
      </rPr>
      <t>систематический</t>
    </r>
  </si>
  <si>
    <r>
      <t>light-hearted</t>
    </r>
    <r>
      <rPr>
        <sz val="11"/>
        <color theme="1"/>
        <rFont val="Calibri"/>
        <family val="2"/>
        <scheme val="minor"/>
      </rPr>
      <t xml:space="preserve"> </t>
    </r>
    <r>
      <rPr>
        <sz val="10"/>
        <color theme="1"/>
        <rFont val="Arial"/>
        <family val="2"/>
      </rPr>
      <t>беззаботный</t>
    </r>
  </si>
  <si>
    <r>
      <t>cheerful</t>
    </r>
    <r>
      <rPr>
        <sz val="11"/>
        <color theme="1"/>
        <rFont val="Calibri"/>
        <family val="2"/>
        <scheme val="minor"/>
      </rPr>
      <t xml:space="preserve"> </t>
    </r>
    <r>
      <rPr>
        <sz val="10"/>
        <color theme="1"/>
        <rFont val="Arial"/>
        <family val="2"/>
      </rPr>
      <t>веселый</t>
    </r>
  </si>
  <si>
    <r>
      <t>independent</t>
    </r>
    <r>
      <rPr>
        <sz val="11"/>
        <color theme="1"/>
        <rFont val="Calibri"/>
        <family val="2"/>
        <scheme val="minor"/>
      </rPr>
      <t xml:space="preserve"> </t>
    </r>
    <r>
      <rPr>
        <sz val="10"/>
        <color theme="1"/>
        <rFont val="Arial"/>
        <family val="2"/>
      </rPr>
      <t>независимый</t>
    </r>
  </si>
  <si>
    <r>
      <t>joyful</t>
    </r>
    <r>
      <rPr>
        <sz val="11"/>
        <color theme="1"/>
        <rFont val="Calibri"/>
        <family val="2"/>
        <scheme val="minor"/>
      </rPr>
      <t xml:space="preserve"> </t>
    </r>
    <r>
      <rPr>
        <sz val="10"/>
        <color theme="1"/>
        <rFont val="Arial"/>
        <family val="2"/>
      </rPr>
      <t>радостный</t>
    </r>
  </si>
  <si>
    <r>
      <t>aggressive</t>
    </r>
    <r>
      <rPr>
        <sz val="11"/>
        <color theme="1"/>
        <rFont val="Calibri"/>
        <family val="2"/>
        <scheme val="minor"/>
      </rPr>
      <t xml:space="preserve"> </t>
    </r>
    <r>
      <rPr>
        <sz val="10"/>
        <color theme="1"/>
        <rFont val="Arial"/>
        <family val="2"/>
      </rPr>
      <t>агрессивный</t>
    </r>
  </si>
  <si>
    <r>
      <t>extroverted</t>
    </r>
    <r>
      <rPr>
        <sz val="11"/>
        <color theme="1"/>
        <rFont val="Calibri"/>
        <family val="2"/>
        <scheme val="minor"/>
      </rPr>
      <t xml:space="preserve"> </t>
    </r>
    <r>
      <rPr>
        <sz val="10"/>
        <color theme="1"/>
        <rFont val="Arial"/>
        <family val="2"/>
      </rPr>
      <t>экстравертированный</t>
    </r>
  </si>
  <si>
    <r>
      <t>amiable</t>
    </r>
    <r>
      <rPr>
        <sz val="11"/>
        <color theme="1"/>
        <rFont val="Calibri"/>
        <family val="2"/>
        <scheme val="minor"/>
      </rPr>
      <t xml:space="preserve"> </t>
    </r>
    <r>
      <rPr>
        <sz val="10"/>
        <color theme="1"/>
        <rFont val="Arial"/>
        <family val="2"/>
      </rPr>
      <t>обходительный</t>
    </r>
  </si>
  <si>
    <r>
      <t>impartial</t>
    </r>
    <r>
      <rPr>
        <sz val="11"/>
        <color theme="1"/>
        <rFont val="Calibri"/>
        <family val="2"/>
        <scheme val="minor"/>
      </rPr>
      <t xml:space="preserve"> </t>
    </r>
    <r>
      <rPr>
        <sz val="10"/>
        <color theme="1"/>
        <rFont val="Arial"/>
        <family val="2"/>
      </rPr>
      <t>беспристрастный</t>
    </r>
  </si>
  <si>
    <r>
      <t>restless</t>
    </r>
    <r>
      <rPr>
        <sz val="11"/>
        <color theme="1"/>
        <rFont val="Calibri"/>
        <family val="2"/>
        <scheme val="minor"/>
      </rPr>
      <t xml:space="preserve"> </t>
    </r>
    <r>
      <rPr>
        <sz val="10"/>
        <color theme="1"/>
        <rFont val="Arial"/>
        <family val="2"/>
      </rPr>
      <t>беспокойный</t>
    </r>
  </si>
  <si>
    <t>Russian</t>
  </si>
  <si>
    <r>
      <t>brave</t>
    </r>
    <r>
      <rPr>
        <sz val="11"/>
        <color theme="1"/>
        <rFont val="Calibri"/>
        <family val="2"/>
        <scheme val="minor"/>
      </rPr>
      <t xml:space="preserve"> </t>
    </r>
    <r>
      <rPr>
        <sz val="10"/>
        <color theme="1"/>
        <rFont val="Arial"/>
        <family val="2"/>
      </rPr>
      <t>ป้ำ</t>
    </r>
  </si>
  <si>
    <r>
      <t>reserved</t>
    </r>
    <r>
      <rPr>
        <sz val="11"/>
        <color theme="1"/>
        <rFont val="Calibri"/>
        <family val="2"/>
        <scheme val="minor"/>
      </rPr>
      <t xml:space="preserve"> </t>
    </r>
    <r>
      <rPr>
        <sz val="10"/>
        <color theme="1"/>
        <rFont val="Arial"/>
        <family val="2"/>
      </rPr>
      <t>สงวน</t>
    </r>
  </si>
  <si>
    <r>
      <t>modest</t>
    </r>
    <r>
      <rPr>
        <sz val="11"/>
        <color theme="1"/>
        <rFont val="Calibri"/>
        <family val="2"/>
        <scheme val="minor"/>
      </rPr>
      <t xml:space="preserve"> </t>
    </r>
    <r>
      <rPr>
        <sz val="10"/>
        <color theme="1"/>
        <rFont val="Arial"/>
        <family val="2"/>
      </rPr>
      <t>เอียงอาย</t>
    </r>
  </si>
  <si>
    <r>
      <t>cautious</t>
    </r>
    <r>
      <rPr>
        <sz val="11"/>
        <color theme="1"/>
        <rFont val="Calibri"/>
        <family val="2"/>
        <scheme val="minor"/>
      </rPr>
      <t xml:space="preserve"> </t>
    </r>
    <r>
      <rPr>
        <sz val="10"/>
        <color theme="1"/>
        <rFont val="Arial"/>
        <family val="2"/>
      </rPr>
      <t>ยำเกรง</t>
    </r>
  </si>
  <si>
    <r>
      <t>unwavering</t>
    </r>
    <r>
      <rPr>
        <sz val="11"/>
        <color theme="1"/>
        <rFont val="Calibri"/>
        <family val="2"/>
        <scheme val="minor"/>
      </rPr>
      <t xml:space="preserve"> </t>
    </r>
    <r>
      <rPr>
        <sz val="10"/>
        <color theme="1"/>
        <rFont val="Arial"/>
        <family val="2"/>
      </rPr>
      <t>ใจเด็ด</t>
    </r>
  </si>
  <si>
    <r>
      <t>convincing</t>
    </r>
    <r>
      <rPr>
        <sz val="11"/>
        <color theme="1"/>
        <rFont val="Calibri"/>
        <family val="2"/>
        <scheme val="minor"/>
      </rPr>
      <t xml:space="preserve"> </t>
    </r>
    <r>
      <rPr>
        <sz val="10"/>
        <color theme="1"/>
        <rFont val="Arial"/>
        <family val="2"/>
      </rPr>
      <t>เชื่อ</t>
    </r>
  </si>
  <si>
    <r>
      <t>well-natured</t>
    </r>
    <r>
      <rPr>
        <sz val="11"/>
        <color theme="1"/>
        <rFont val="Calibri"/>
        <family val="2"/>
        <scheme val="minor"/>
      </rPr>
      <t xml:space="preserve"> </t>
    </r>
    <r>
      <rPr>
        <sz val="10"/>
        <color theme="1"/>
        <rFont val="Arial"/>
        <family val="2"/>
      </rPr>
      <t>มีน้ำใจ</t>
    </r>
  </si>
  <si>
    <r>
      <t>friendly</t>
    </r>
    <r>
      <rPr>
        <sz val="11"/>
        <color theme="1"/>
        <rFont val="Calibri"/>
        <family val="2"/>
        <scheme val="minor"/>
      </rPr>
      <t xml:space="preserve"> </t>
    </r>
    <r>
      <rPr>
        <sz val="10"/>
        <color theme="1"/>
        <rFont val="Arial"/>
        <family val="2"/>
      </rPr>
      <t>เป็นมิตร</t>
    </r>
  </si>
  <si>
    <r>
      <t>accurate</t>
    </r>
    <r>
      <rPr>
        <sz val="11"/>
        <color theme="1"/>
        <rFont val="Calibri"/>
        <family val="2"/>
        <scheme val="minor"/>
      </rPr>
      <t xml:space="preserve"> </t>
    </r>
    <r>
      <rPr>
        <sz val="10"/>
        <color theme="1"/>
        <rFont val="Arial"/>
        <family val="2"/>
      </rPr>
      <t>ถูกต้อง</t>
    </r>
  </si>
  <si>
    <r>
      <t>outspoken</t>
    </r>
    <r>
      <rPr>
        <sz val="11"/>
        <color theme="1"/>
        <rFont val="Calibri"/>
        <family val="2"/>
        <scheme val="minor"/>
      </rPr>
      <t xml:space="preserve"> </t>
    </r>
    <r>
      <rPr>
        <sz val="10"/>
        <color theme="1"/>
        <rFont val="Arial"/>
        <family val="2"/>
      </rPr>
      <t>ปากกล้า</t>
    </r>
  </si>
  <si>
    <r>
      <t>calm</t>
    </r>
    <r>
      <rPr>
        <sz val="11"/>
        <color theme="1"/>
        <rFont val="Calibri"/>
        <family val="2"/>
        <scheme val="minor"/>
      </rPr>
      <t xml:space="preserve"> </t>
    </r>
    <r>
      <rPr>
        <sz val="10"/>
        <color theme="1"/>
        <rFont val="Arial"/>
        <family val="2"/>
      </rPr>
      <t>ความสงบ</t>
    </r>
  </si>
  <si>
    <r>
      <t>talkative</t>
    </r>
    <r>
      <rPr>
        <sz val="11"/>
        <color theme="1"/>
        <rFont val="Calibri"/>
        <family val="2"/>
        <scheme val="minor"/>
      </rPr>
      <t xml:space="preserve"> </t>
    </r>
    <r>
      <rPr>
        <sz val="10"/>
        <color theme="1"/>
        <rFont val="Arial"/>
        <family val="2"/>
      </rPr>
      <t>ปากตำแย</t>
    </r>
  </si>
  <si>
    <r>
      <t>disciplined</t>
    </r>
    <r>
      <rPr>
        <sz val="11"/>
        <color theme="1"/>
        <rFont val="Calibri"/>
        <family val="2"/>
        <scheme val="minor"/>
      </rPr>
      <t xml:space="preserve"> </t>
    </r>
    <r>
      <rPr>
        <sz val="10"/>
        <color theme="1"/>
        <rFont val="Arial"/>
        <family val="2"/>
      </rPr>
      <t>ซึ่งรักษาวินัย</t>
    </r>
  </si>
  <si>
    <r>
      <t>conventional</t>
    </r>
    <r>
      <rPr>
        <sz val="11"/>
        <color theme="1"/>
        <rFont val="Calibri"/>
        <family val="2"/>
        <scheme val="minor"/>
      </rPr>
      <t xml:space="preserve"> </t>
    </r>
    <r>
      <rPr>
        <sz val="10"/>
        <color theme="1"/>
        <rFont val="Arial"/>
        <family val="2"/>
      </rPr>
      <t>ตามประเพณีนิยม</t>
    </r>
  </si>
  <si>
    <r>
      <t>persistant</t>
    </r>
    <r>
      <rPr>
        <sz val="11"/>
        <color theme="1"/>
        <rFont val="Calibri"/>
        <family val="2"/>
        <scheme val="minor"/>
      </rPr>
      <t xml:space="preserve"> </t>
    </r>
    <r>
      <rPr>
        <sz val="10"/>
        <color theme="1"/>
        <rFont val="Arial"/>
        <family val="2"/>
      </rPr>
      <t>ที่ติดตา</t>
    </r>
  </si>
  <si>
    <r>
      <t>charming</t>
    </r>
    <r>
      <rPr>
        <sz val="11"/>
        <color theme="1"/>
        <rFont val="Calibri"/>
        <family val="2"/>
        <scheme val="minor"/>
      </rPr>
      <t xml:space="preserve"> </t>
    </r>
    <r>
      <rPr>
        <sz val="10"/>
        <color theme="1"/>
        <rFont val="Arial"/>
        <family val="2"/>
      </rPr>
      <t>เสน่ห์</t>
    </r>
  </si>
  <si>
    <r>
      <t>attentive</t>
    </r>
    <r>
      <rPr>
        <sz val="11"/>
        <color theme="1"/>
        <rFont val="Calibri"/>
        <family val="2"/>
        <scheme val="minor"/>
      </rPr>
      <t xml:space="preserve"> </t>
    </r>
    <r>
      <rPr>
        <sz val="10"/>
        <color theme="1"/>
        <rFont val="Arial"/>
        <family val="2"/>
      </rPr>
      <t>ออ่นโยน</t>
    </r>
  </si>
  <si>
    <r>
      <t>satisfied</t>
    </r>
    <r>
      <rPr>
        <sz val="11"/>
        <color theme="1"/>
        <rFont val="Calibri"/>
        <family val="2"/>
        <scheme val="minor"/>
      </rPr>
      <t xml:space="preserve"> </t>
    </r>
    <r>
      <rPr>
        <sz val="10"/>
        <color theme="1"/>
        <rFont val="Arial"/>
        <family val="2"/>
      </rPr>
      <t>พอใจ</t>
    </r>
  </si>
  <si>
    <r>
      <t>forceful</t>
    </r>
    <r>
      <rPr>
        <sz val="11"/>
        <color theme="1"/>
        <rFont val="Calibri"/>
        <family val="2"/>
        <scheme val="minor"/>
      </rPr>
      <t xml:space="preserve"> </t>
    </r>
    <r>
      <rPr>
        <sz val="10"/>
        <color theme="1"/>
        <rFont val="Arial"/>
        <family val="2"/>
      </rPr>
      <t>ลึกล้ำ</t>
    </r>
  </si>
  <si>
    <r>
      <t>tactful</t>
    </r>
    <r>
      <rPr>
        <sz val="11"/>
        <color theme="1"/>
        <rFont val="Calibri"/>
        <family val="2"/>
        <scheme val="minor"/>
      </rPr>
      <t xml:space="preserve"> </t>
    </r>
    <r>
      <rPr>
        <sz val="10"/>
        <color theme="1"/>
        <rFont val="Arial"/>
        <family val="2"/>
      </rPr>
      <t>มีไหวพริบ</t>
    </r>
  </si>
  <si>
    <r>
      <t>agreeable</t>
    </r>
    <r>
      <rPr>
        <sz val="11"/>
        <color theme="1"/>
        <rFont val="Calibri"/>
        <family val="2"/>
        <scheme val="minor"/>
      </rPr>
      <t xml:space="preserve"> </t>
    </r>
    <r>
      <rPr>
        <sz val="10"/>
        <color theme="1"/>
        <rFont val="Arial"/>
        <family val="2"/>
      </rPr>
      <t>agreeable</t>
    </r>
  </si>
  <si>
    <r>
      <t>enthusiastic</t>
    </r>
    <r>
      <rPr>
        <sz val="11"/>
        <color theme="1"/>
        <rFont val="Calibri"/>
        <family val="2"/>
        <scheme val="minor"/>
      </rPr>
      <t xml:space="preserve"> </t>
    </r>
    <r>
      <rPr>
        <sz val="10"/>
        <color theme="1"/>
        <rFont val="Arial"/>
        <family val="2"/>
      </rPr>
      <t>กระตือรือร้น</t>
    </r>
  </si>
  <si>
    <r>
      <t>insistent</t>
    </r>
    <r>
      <rPr>
        <sz val="11"/>
        <color theme="1"/>
        <rFont val="Calibri"/>
        <family val="2"/>
        <scheme val="minor"/>
      </rPr>
      <t xml:space="preserve"> </t>
    </r>
    <r>
      <rPr>
        <sz val="10"/>
        <color theme="1"/>
        <rFont val="Arial"/>
        <family val="2"/>
      </rPr>
      <t>คะยั้นคะยอ</t>
    </r>
  </si>
  <si>
    <r>
      <t>daring</t>
    </r>
    <r>
      <rPr>
        <sz val="11"/>
        <color theme="1"/>
        <rFont val="Calibri"/>
        <family val="2"/>
        <scheme val="minor"/>
      </rPr>
      <t xml:space="preserve"> </t>
    </r>
    <r>
      <rPr>
        <sz val="10"/>
        <color theme="1"/>
        <rFont val="Arial"/>
        <family val="2"/>
      </rPr>
      <t>ความบังอาจ</t>
    </r>
  </si>
  <si>
    <r>
      <t>inspiring</t>
    </r>
    <r>
      <rPr>
        <sz val="11"/>
        <color theme="1"/>
        <rFont val="Calibri"/>
        <family val="2"/>
        <scheme val="minor"/>
      </rPr>
      <t xml:space="preserve"> </t>
    </r>
    <r>
      <rPr>
        <sz val="10"/>
        <color theme="1"/>
        <rFont val="Arial"/>
        <family val="2"/>
      </rPr>
      <t>มโนนุกูล</t>
    </r>
  </si>
  <si>
    <r>
      <t>submissive</t>
    </r>
    <r>
      <rPr>
        <sz val="11"/>
        <color theme="1"/>
        <rFont val="Calibri"/>
        <family val="2"/>
        <scheme val="minor"/>
      </rPr>
      <t xml:space="preserve"> </t>
    </r>
    <r>
      <rPr>
        <sz val="10"/>
        <color theme="1"/>
        <rFont val="Arial"/>
        <family val="2"/>
      </rPr>
      <t>ถ่อมตัว</t>
    </r>
  </si>
  <si>
    <r>
      <t>shy</t>
    </r>
    <r>
      <rPr>
        <sz val="11"/>
        <color theme="1"/>
        <rFont val="Calibri"/>
        <family val="2"/>
        <scheme val="minor"/>
      </rPr>
      <t xml:space="preserve"> </t>
    </r>
    <r>
      <rPr>
        <sz val="10"/>
        <color theme="1"/>
        <rFont val="Arial"/>
        <family val="2"/>
      </rPr>
      <t>ขี้อาย</t>
    </r>
  </si>
  <si>
    <r>
      <t>diplomatic</t>
    </r>
    <r>
      <rPr>
        <sz val="11"/>
        <color theme="1"/>
        <rFont val="Calibri"/>
        <family val="2"/>
        <scheme val="minor"/>
      </rPr>
      <t xml:space="preserve"> </t>
    </r>
    <r>
      <rPr>
        <sz val="10"/>
        <color theme="1"/>
        <rFont val="Arial"/>
        <family val="2"/>
      </rPr>
      <t>การทูต</t>
    </r>
  </si>
  <si>
    <r>
      <t>obliging</t>
    </r>
    <r>
      <rPr>
        <sz val="11"/>
        <color theme="1"/>
        <rFont val="Calibri"/>
        <family val="2"/>
        <scheme val="minor"/>
      </rPr>
      <t xml:space="preserve"> </t>
    </r>
    <r>
      <rPr>
        <sz val="10"/>
        <color theme="1"/>
        <rFont val="Arial"/>
        <family val="2"/>
      </rPr>
      <t>มีน้ำใจ</t>
    </r>
  </si>
  <si>
    <r>
      <t>strong-willed</t>
    </r>
    <r>
      <rPr>
        <sz val="11"/>
        <color theme="1"/>
        <rFont val="Calibri"/>
        <family val="2"/>
        <scheme val="minor"/>
      </rPr>
      <t xml:space="preserve"> </t>
    </r>
    <r>
      <rPr>
        <sz val="10"/>
        <color theme="1"/>
        <rFont val="Arial"/>
        <family val="2"/>
      </rPr>
      <t>แข็งแรง-จะ</t>
    </r>
  </si>
  <si>
    <r>
      <t>enlivening</t>
    </r>
    <r>
      <rPr>
        <sz val="11"/>
        <color theme="1"/>
        <rFont val="Calibri"/>
        <family val="2"/>
        <scheme val="minor"/>
      </rPr>
      <t xml:space="preserve"> </t>
    </r>
    <r>
      <rPr>
        <sz val="10"/>
        <color theme="1"/>
        <rFont val="Arial"/>
        <family val="2"/>
      </rPr>
      <t>การทำให้มีชีวิตชีวา</t>
    </r>
  </si>
  <si>
    <r>
      <t>good-mixer</t>
    </r>
    <r>
      <rPr>
        <sz val="11"/>
        <color theme="1"/>
        <rFont val="Calibri"/>
        <family val="2"/>
        <scheme val="minor"/>
      </rPr>
      <t xml:space="preserve"> </t>
    </r>
    <r>
      <rPr>
        <sz val="10"/>
        <color theme="1"/>
        <rFont val="Arial"/>
        <family val="2"/>
      </rPr>
      <t>ดีผสม</t>
    </r>
  </si>
  <si>
    <r>
      <t>fussy</t>
    </r>
    <r>
      <rPr>
        <sz val="11"/>
        <color theme="1"/>
        <rFont val="Calibri"/>
        <family val="2"/>
        <scheme val="minor"/>
      </rPr>
      <t xml:space="preserve"> </t>
    </r>
    <r>
      <rPr>
        <sz val="10"/>
        <color theme="1"/>
        <rFont val="Arial"/>
        <family val="2"/>
      </rPr>
      <t>จู้จี้จุกจิก</t>
    </r>
  </si>
  <si>
    <r>
      <t>considerate</t>
    </r>
    <r>
      <rPr>
        <sz val="11"/>
        <color theme="1"/>
        <rFont val="Calibri"/>
        <family val="2"/>
        <scheme val="minor"/>
      </rPr>
      <t xml:space="preserve"> </t>
    </r>
    <r>
      <rPr>
        <sz val="10"/>
        <color theme="1"/>
        <rFont val="Arial"/>
        <family val="2"/>
      </rPr>
      <t>เอาอกเอาใจ</t>
    </r>
  </si>
  <si>
    <r>
      <t>logical</t>
    </r>
    <r>
      <rPr>
        <sz val="11"/>
        <color theme="1"/>
        <rFont val="Calibri"/>
        <family val="2"/>
        <scheme val="minor"/>
      </rPr>
      <t xml:space="preserve"> </t>
    </r>
    <r>
      <rPr>
        <sz val="10"/>
        <color theme="1"/>
        <rFont val="Arial"/>
        <family val="2"/>
      </rPr>
      <t>อจิคัล</t>
    </r>
  </si>
  <si>
    <r>
      <t>bold</t>
    </r>
    <r>
      <rPr>
        <sz val="11"/>
        <color theme="1"/>
        <rFont val="Calibri"/>
        <family val="2"/>
        <scheme val="minor"/>
      </rPr>
      <t xml:space="preserve"> </t>
    </r>
    <r>
      <rPr>
        <sz val="10"/>
        <color theme="1"/>
        <rFont val="Arial"/>
        <family val="2"/>
      </rPr>
      <t>ตัวหนา</t>
    </r>
  </si>
  <si>
    <r>
      <t>loyal</t>
    </r>
    <r>
      <rPr>
        <sz val="11"/>
        <color theme="1"/>
        <rFont val="Calibri"/>
        <family val="2"/>
        <scheme val="minor"/>
      </rPr>
      <t xml:space="preserve"> </t>
    </r>
    <r>
      <rPr>
        <sz val="10"/>
        <color theme="1"/>
        <rFont val="Arial"/>
        <family val="2"/>
      </rPr>
      <t>เอกภักดิ์</t>
    </r>
  </si>
  <si>
    <r>
      <t>poised</t>
    </r>
    <r>
      <rPr>
        <sz val="11"/>
        <color theme="1"/>
        <rFont val="Calibri"/>
        <family val="2"/>
        <scheme val="minor"/>
      </rPr>
      <t xml:space="preserve"> </t>
    </r>
    <r>
      <rPr>
        <sz val="10"/>
        <color theme="1"/>
        <rFont val="Arial"/>
        <family val="2"/>
      </rPr>
      <t>ซึ่งทรงตัว</t>
    </r>
  </si>
  <si>
    <r>
      <t>sociable</t>
    </r>
    <r>
      <rPr>
        <sz val="11"/>
        <color theme="1"/>
        <rFont val="Calibri"/>
        <family val="2"/>
        <scheme val="minor"/>
      </rPr>
      <t xml:space="preserve"> </t>
    </r>
    <r>
      <rPr>
        <sz val="10"/>
        <color theme="1"/>
        <rFont val="Arial"/>
        <family val="2"/>
      </rPr>
      <t>รู้จักมักคุ้น</t>
    </r>
  </si>
  <si>
    <r>
      <t>lenient</t>
    </r>
    <r>
      <rPr>
        <sz val="11"/>
        <color theme="1"/>
        <rFont val="Calibri"/>
        <family val="2"/>
        <scheme val="minor"/>
      </rPr>
      <t xml:space="preserve"> </t>
    </r>
    <r>
      <rPr>
        <sz val="10"/>
        <color theme="1"/>
        <rFont val="Arial"/>
        <family val="2"/>
      </rPr>
      <t>โอนอ่อน</t>
    </r>
  </si>
  <si>
    <r>
      <t>self-reliant</t>
    </r>
    <r>
      <rPr>
        <sz val="11"/>
        <color theme="1"/>
        <rFont val="Calibri"/>
        <family val="2"/>
        <scheme val="minor"/>
      </rPr>
      <t xml:space="preserve"> </t>
    </r>
    <r>
      <rPr>
        <sz val="10"/>
        <color theme="1"/>
        <rFont val="Arial"/>
        <family val="2"/>
      </rPr>
      <t>พึ่งตัวเอง</t>
    </r>
  </si>
  <si>
    <r>
      <t>soft-spoken</t>
    </r>
    <r>
      <rPr>
        <sz val="11"/>
        <color theme="1"/>
        <rFont val="Calibri"/>
        <family val="2"/>
        <scheme val="minor"/>
      </rPr>
      <t xml:space="preserve"> </t>
    </r>
    <r>
      <rPr>
        <sz val="10"/>
        <color theme="1"/>
        <rFont val="Arial"/>
        <family val="2"/>
      </rPr>
      <t>อ่อน-พูด</t>
    </r>
  </si>
  <si>
    <r>
      <t>willing</t>
    </r>
    <r>
      <rPr>
        <sz val="11"/>
        <color theme="1"/>
        <rFont val="Calibri"/>
        <family val="2"/>
        <scheme val="minor"/>
      </rPr>
      <t xml:space="preserve"> </t>
    </r>
    <r>
      <rPr>
        <sz val="10"/>
        <color theme="1"/>
        <rFont val="Arial"/>
        <family val="2"/>
      </rPr>
      <t>เต็มใจ</t>
    </r>
  </si>
  <si>
    <r>
      <t>eager</t>
    </r>
    <r>
      <rPr>
        <sz val="11"/>
        <color theme="1"/>
        <rFont val="Calibri"/>
        <family val="2"/>
        <scheme val="minor"/>
      </rPr>
      <t xml:space="preserve"> </t>
    </r>
    <r>
      <rPr>
        <sz val="10"/>
        <color theme="1"/>
        <rFont val="Arial"/>
        <family val="2"/>
      </rPr>
      <t>กระตือรือร้น</t>
    </r>
  </si>
  <si>
    <r>
      <t>respectful</t>
    </r>
    <r>
      <rPr>
        <sz val="11"/>
        <color theme="1"/>
        <rFont val="Calibri"/>
        <family val="2"/>
        <scheme val="minor"/>
      </rPr>
      <t xml:space="preserve"> </t>
    </r>
    <r>
      <rPr>
        <sz val="10"/>
        <color theme="1"/>
        <rFont val="Arial"/>
        <family val="2"/>
      </rPr>
      <t>เคารพ</t>
    </r>
  </si>
  <si>
    <r>
      <t>high-spirited</t>
    </r>
    <r>
      <rPr>
        <sz val="11"/>
        <color theme="1"/>
        <rFont val="Calibri"/>
        <family val="2"/>
        <scheme val="minor"/>
      </rPr>
      <t xml:space="preserve"> </t>
    </r>
    <r>
      <rPr>
        <sz val="10"/>
        <color theme="1"/>
        <rFont val="Arial"/>
        <family val="2"/>
      </rPr>
      <t>คึกคาม</t>
    </r>
  </si>
  <si>
    <r>
      <t>stimulating</t>
    </r>
    <r>
      <rPr>
        <sz val="11"/>
        <color theme="1"/>
        <rFont val="Calibri"/>
        <family val="2"/>
        <scheme val="minor"/>
      </rPr>
      <t xml:space="preserve"> </t>
    </r>
    <r>
      <rPr>
        <sz val="10"/>
        <color theme="1"/>
        <rFont val="Arial"/>
        <family val="2"/>
      </rPr>
      <t>กระตุ้น</t>
    </r>
  </si>
  <si>
    <r>
      <t>refined</t>
    </r>
    <r>
      <rPr>
        <sz val="11"/>
        <color theme="1"/>
        <rFont val="Calibri"/>
        <family val="2"/>
        <scheme val="minor"/>
      </rPr>
      <t xml:space="preserve"> </t>
    </r>
    <r>
      <rPr>
        <sz val="10"/>
        <color theme="1"/>
        <rFont val="Arial"/>
        <family val="2"/>
      </rPr>
      <t>ปณีต</t>
    </r>
  </si>
  <si>
    <r>
      <t>impatient</t>
    </r>
    <r>
      <rPr>
        <sz val="11"/>
        <color theme="1"/>
        <rFont val="Calibri"/>
        <family val="2"/>
        <scheme val="minor"/>
      </rPr>
      <t xml:space="preserve"> </t>
    </r>
    <r>
      <rPr>
        <sz val="10"/>
        <color theme="1"/>
        <rFont val="Arial"/>
        <family val="2"/>
      </rPr>
      <t>ร้อนรน</t>
    </r>
  </si>
  <si>
    <r>
      <t>contented</t>
    </r>
    <r>
      <rPr>
        <sz val="11"/>
        <color theme="1"/>
        <rFont val="Calibri"/>
        <family val="2"/>
        <scheme val="minor"/>
      </rPr>
      <t xml:space="preserve"> </t>
    </r>
    <r>
      <rPr>
        <sz val="10"/>
        <color theme="1"/>
        <rFont val="Arial"/>
        <family val="2"/>
      </rPr>
      <t>อิ่มอกอิ่มใจ</t>
    </r>
  </si>
  <si>
    <r>
      <t>attractive</t>
    </r>
    <r>
      <rPr>
        <sz val="11"/>
        <color theme="1"/>
        <rFont val="Calibri"/>
        <family val="2"/>
        <scheme val="minor"/>
      </rPr>
      <t xml:space="preserve"> </t>
    </r>
    <r>
      <rPr>
        <sz val="10"/>
        <color theme="1"/>
        <rFont val="Arial"/>
        <family val="2"/>
      </rPr>
      <t>เสน่ห์</t>
    </r>
  </si>
  <si>
    <r>
      <t>vigorous</t>
    </r>
    <r>
      <rPr>
        <sz val="11"/>
        <color theme="1"/>
        <rFont val="Calibri"/>
        <family val="2"/>
        <scheme val="minor"/>
      </rPr>
      <t xml:space="preserve"> </t>
    </r>
    <r>
      <rPr>
        <sz val="10"/>
        <color theme="1"/>
        <rFont val="Arial"/>
        <family val="2"/>
      </rPr>
      <t>ฮึก</t>
    </r>
  </si>
  <si>
    <r>
      <t>patient</t>
    </r>
    <r>
      <rPr>
        <sz val="11"/>
        <color theme="1"/>
        <rFont val="Calibri"/>
        <family val="2"/>
        <scheme val="minor"/>
      </rPr>
      <t xml:space="preserve"> </t>
    </r>
    <r>
      <rPr>
        <sz val="10"/>
        <color theme="1"/>
        <rFont val="Arial"/>
        <family val="2"/>
      </rPr>
      <t>อดทน</t>
    </r>
  </si>
  <si>
    <r>
      <t>captivating</t>
    </r>
    <r>
      <rPr>
        <sz val="11"/>
        <color theme="1"/>
        <rFont val="Calibri"/>
        <family val="2"/>
        <scheme val="minor"/>
      </rPr>
      <t xml:space="preserve"> </t>
    </r>
    <r>
      <rPr>
        <sz val="10"/>
        <color theme="1"/>
        <rFont val="Arial"/>
        <family val="2"/>
      </rPr>
      <t>มีเสน่ห์</t>
    </r>
  </si>
  <si>
    <r>
      <t>easy-going</t>
    </r>
    <r>
      <rPr>
        <sz val="11"/>
        <color theme="1"/>
        <rFont val="Calibri"/>
        <family val="2"/>
        <scheme val="minor"/>
      </rPr>
      <t xml:space="preserve"> </t>
    </r>
    <r>
      <rPr>
        <sz val="10"/>
        <color theme="1"/>
        <rFont val="Arial"/>
        <family val="2"/>
      </rPr>
      <t>ง่ายไป</t>
    </r>
  </si>
  <si>
    <r>
      <t>demanding</t>
    </r>
    <r>
      <rPr>
        <sz val="11"/>
        <color theme="1"/>
        <rFont val="Calibri"/>
        <family val="2"/>
        <scheme val="minor"/>
      </rPr>
      <t xml:space="preserve"> </t>
    </r>
    <r>
      <rPr>
        <sz val="10"/>
        <color theme="1"/>
        <rFont val="Arial"/>
        <family val="2"/>
      </rPr>
      <t>เรียกร้อง</t>
    </r>
  </si>
  <si>
    <r>
      <t>compliant</t>
    </r>
    <r>
      <rPr>
        <sz val="11"/>
        <color theme="1"/>
        <rFont val="Calibri"/>
        <family val="2"/>
        <scheme val="minor"/>
      </rPr>
      <t xml:space="preserve"> </t>
    </r>
    <r>
      <rPr>
        <sz val="10"/>
        <color theme="1"/>
        <rFont val="Arial"/>
        <family val="2"/>
      </rPr>
      <t>ขัดขืน</t>
    </r>
  </si>
  <si>
    <r>
      <t>adventurous</t>
    </r>
    <r>
      <rPr>
        <sz val="11"/>
        <color theme="1"/>
        <rFont val="Calibri"/>
        <family val="2"/>
        <scheme val="minor"/>
      </rPr>
      <t xml:space="preserve"> </t>
    </r>
    <r>
      <rPr>
        <sz val="10"/>
        <color theme="1"/>
        <rFont val="Arial"/>
        <family val="2"/>
      </rPr>
      <t>ผจญภัย</t>
    </r>
  </si>
  <si>
    <r>
      <t>insightful</t>
    </r>
    <r>
      <rPr>
        <sz val="11"/>
        <color theme="1"/>
        <rFont val="Calibri"/>
        <family val="2"/>
        <scheme val="minor"/>
      </rPr>
      <t xml:space="preserve"> </t>
    </r>
    <r>
      <rPr>
        <sz val="10"/>
        <color theme="1"/>
        <rFont val="Arial"/>
        <family val="2"/>
      </rPr>
      <t>insightful</t>
    </r>
  </si>
  <si>
    <r>
      <t>out-going</t>
    </r>
    <r>
      <rPr>
        <sz val="11"/>
        <color theme="1"/>
        <rFont val="Calibri"/>
        <family val="2"/>
        <scheme val="minor"/>
      </rPr>
      <t xml:space="preserve"> </t>
    </r>
    <r>
      <rPr>
        <sz val="10"/>
        <color theme="1"/>
        <rFont val="Arial"/>
        <family val="2"/>
      </rPr>
      <t>หมดไป</t>
    </r>
  </si>
  <si>
    <r>
      <t>moderate</t>
    </r>
    <r>
      <rPr>
        <sz val="11"/>
        <color theme="1"/>
        <rFont val="Calibri"/>
        <family val="2"/>
        <scheme val="minor"/>
      </rPr>
      <t xml:space="preserve"> </t>
    </r>
    <r>
      <rPr>
        <sz val="10"/>
        <color theme="1"/>
        <rFont val="Arial"/>
        <family val="2"/>
      </rPr>
      <t>ปานกลาง</t>
    </r>
  </si>
  <si>
    <r>
      <t>gentle</t>
    </r>
    <r>
      <rPr>
        <sz val="11"/>
        <color theme="1"/>
        <rFont val="Calibri"/>
        <family val="2"/>
        <scheme val="minor"/>
      </rPr>
      <t xml:space="preserve"> </t>
    </r>
    <r>
      <rPr>
        <sz val="10"/>
        <color theme="1"/>
        <rFont val="Arial"/>
        <family val="2"/>
      </rPr>
      <t>อ่อนโยน</t>
    </r>
  </si>
  <si>
    <r>
      <t>persuasive</t>
    </r>
    <r>
      <rPr>
        <sz val="11"/>
        <color theme="1"/>
        <rFont val="Calibri"/>
        <family val="2"/>
        <scheme val="minor"/>
      </rPr>
      <t xml:space="preserve"> </t>
    </r>
    <r>
      <rPr>
        <sz val="10"/>
        <color theme="1"/>
        <rFont val="Arial"/>
        <family val="2"/>
      </rPr>
      <t>เกลี้ยกล่อม</t>
    </r>
  </si>
  <si>
    <r>
      <t>humble</t>
    </r>
    <r>
      <rPr>
        <sz val="11"/>
        <color theme="1"/>
        <rFont val="Calibri"/>
        <family val="2"/>
        <scheme val="minor"/>
      </rPr>
      <t xml:space="preserve"> </t>
    </r>
    <r>
      <rPr>
        <sz val="10"/>
        <color theme="1"/>
        <rFont val="Arial"/>
        <family val="2"/>
      </rPr>
      <t>เจียมเนื้อเจียมตัว</t>
    </r>
  </si>
  <si>
    <r>
      <t>original</t>
    </r>
    <r>
      <rPr>
        <sz val="11"/>
        <color theme="1"/>
        <rFont val="Calibri"/>
        <family val="2"/>
        <scheme val="minor"/>
      </rPr>
      <t xml:space="preserve"> </t>
    </r>
    <r>
      <rPr>
        <sz val="10"/>
        <color theme="1"/>
        <rFont val="Arial"/>
        <family val="2"/>
      </rPr>
      <t>ต้นฉบับ</t>
    </r>
  </si>
  <si>
    <r>
      <t>expressive</t>
    </r>
    <r>
      <rPr>
        <sz val="11"/>
        <color theme="1"/>
        <rFont val="Calibri"/>
        <family val="2"/>
        <scheme val="minor"/>
      </rPr>
      <t xml:space="preserve"> </t>
    </r>
    <r>
      <rPr>
        <sz val="10"/>
        <color theme="1"/>
        <rFont val="Arial"/>
        <family val="2"/>
      </rPr>
      <t>ความหมาย</t>
    </r>
  </si>
  <si>
    <r>
      <t>controlled</t>
    </r>
    <r>
      <rPr>
        <sz val="11"/>
        <color theme="1"/>
        <rFont val="Calibri"/>
        <family val="2"/>
        <scheme val="minor"/>
      </rPr>
      <t xml:space="preserve"> </t>
    </r>
    <r>
      <rPr>
        <sz val="10"/>
        <color theme="1"/>
        <rFont val="Arial"/>
        <family val="2"/>
      </rPr>
      <t>ควบคุม</t>
    </r>
  </si>
  <si>
    <r>
      <t>dominant</t>
    </r>
    <r>
      <rPr>
        <sz val="11"/>
        <color theme="1"/>
        <rFont val="Calibri"/>
        <family val="2"/>
        <scheme val="minor"/>
      </rPr>
      <t xml:space="preserve"> </t>
    </r>
    <r>
      <rPr>
        <sz val="10"/>
        <color theme="1"/>
        <rFont val="Arial"/>
        <family val="2"/>
      </rPr>
      <t>เด่น</t>
    </r>
  </si>
  <si>
    <r>
      <t>responsive</t>
    </r>
    <r>
      <rPr>
        <sz val="11"/>
        <color theme="1"/>
        <rFont val="Calibri"/>
        <family val="2"/>
        <scheme val="minor"/>
      </rPr>
      <t xml:space="preserve"> </t>
    </r>
    <r>
      <rPr>
        <sz val="10"/>
        <color theme="1"/>
        <rFont val="Arial"/>
        <family val="2"/>
      </rPr>
      <t>ตอบสนอง</t>
    </r>
  </si>
  <si>
    <r>
      <t>systematic</t>
    </r>
    <r>
      <rPr>
        <sz val="11"/>
        <color theme="1"/>
        <rFont val="Calibri"/>
        <family val="2"/>
        <scheme val="minor"/>
      </rPr>
      <t xml:space="preserve"> </t>
    </r>
    <r>
      <rPr>
        <sz val="10"/>
        <color theme="1"/>
        <rFont val="Arial"/>
        <family val="2"/>
      </rPr>
      <t>ระบบ</t>
    </r>
  </si>
  <si>
    <r>
      <t>cooperative</t>
    </r>
    <r>
      <rPr>
        <sz val="11"/>
        <color theme="1"/>
        <rFont val="Calibri"/>
        <family val="2"/>
        <scheme val="minor"/>
      </rPr>
      <t xml:space="preserve"> </t>
    </r>
    <r>
      <rPr>
        <sz val="10"/>
        <color theme="1"/>
        <rFont val="Arial"/>
        <family val="2"/>
      </rPr>
      <t>สหกรณ์</t>
    </r>
  </si>
  <si>
    <r>
      <t>light-hearted</t>
    </r>
    <r>
      <rPr>
        <sz val="11"/>
        <color theme="1"/>
        <rFont val="Calibri"/>
        <family val="2"/>
        <scheme val="minor"/>
      </rPr>
      <t xml:space="preserve"> </t>
    </r>
    <r>
      <rPr>
        <sz val="10"/>
        <color theme="1"/>
        <rFont val="Arial"/>
        <family val="2"/>
      </rPr>
      <t>แสงจิตใจ</t>
    </r>
  </si>
  <si>
    <r>
      <t>cheerful</t>
    </r>
    <r>
      <rPr>
        <sz val="11"/>
        <color theme="1"/>
        <rFont val="Calibri"/>
        <family val="2"/>
        <scheme val="minor"/>
      </rPr>
      <t xml:space="preserve"> </t>
    </r>
    <r>
      <rPr>
        <sz val="10"/>
        <color theme="1"/>
        <rFont val="Arial"/>
        <family val="2"/>
      </rPr>
      <t>ระรื่น</t>
    </r>
  </si>
  <si>
    <r>
      <t>kind</t>
    </r>
    <r>
      <rPr>
        <sz val="11"/>
        <color theme="1"/>
        <rFont val="Calibri"/>
        <family val="2"/>
        <scheme val="minor"/>
      </rPr>
      <t xml:space="preserve"> </t>
    </r>
    <r>
      <rPr>
        <sz val="10"/>
        <color theme="1"/>
        <rFont val="Arial"/>
        <family val="2"/>
      </rPr>
      <t>ใจดี</t>
    </r>
  </si>
  <si>
    <r>
      <t>perceptive</t>
    </r>
    <r>
      <rPr>
        <sz val="11"/>
        <color theme="1"/>
        <rFont val="Calibri"/>
        <family val="2"/>
        <scheme val="minor"/>
      </rPr>
      <t xml:space="preserve"> </t>
    </r>
    <r>
      <rPr>
        <sz val="10"/>
        <color theme="1"/>
        <rFont val="Arial"/>
        <family val="2"/>
      </rPr>
      <t>สำเหนียก</t>
    </r>
  </si>
  <si>
    <r>
      <t>independent</t>
    </r>
    <r>
      <rPr>
        <sz val="11"/>
        <color theme="1"/>
        <rFont val="Calibri"/>
        <family val="2"/>
        <scheme val="minor"/>
      </rPr>
      <t xml:space="preserve"> </t>
    </r>
    <r>
      <rPr>
        <sz val="10"/>
        <color theme="1"/>
        <rFont val="Arial"/>
        <family val="2"/>
      </rPr>
      <t>อิสระ</t>
    </r>
  </si>
  <si>
    <r>
      <t>predictable</t>
    </r>
    <r>
      <rPr>
        <sz val="11"/>
        <color theme="1"/>
        <rFont val="Calibri"/>
        <family val="2"/>
        <scheme val="minor"/>
      </rPr>
      <t xml:space="preserve"> </t>
    </r>
    <r>
      <rPr>
        <sz val="10"/>
        <color theme="1"/>
        <rFont val="Arial"/>
        <family val="2"/>
      </rPr>
      <t>ทาย</t>
    </r>
  </si>
  <si>
    <r>
      <t>joyful</t>
    </r>
    <r>
      <rPr>
        <sz val="11"/>
        <color theme="1"/>
        <rFont val="Calibri"/>
        <family val="2"/>
        <scheme val="minor"/>
      </rPr>
      <t xml:space="preserve"> </t>
    </r>
    <r>
      <rPr>
        <sz val="10"/>
        <color theme="1"/>
        <rFont val="Arial"/>
        <family val="2"/>
      </rPr>
      <t>ระรื่น</t>
    </r>
  </si>
  <si>
    <r>
      <t>private</t>
    </r>
    <r>
      <rPr>
        <sz val="11"/>
        <color theme="1"/>
        <rFont val="Calibri"/>
        <family val="2"/>
        <scheme val="minor"/>
      </rPr>
      <t xml:space="preserve"> </t>
    </r>
    <r>
      <rPr>
        <sz val="10"/>
        <color theme="1"/>
        <rFont val="Arial"/>
        <family val="2"/>
      </rPr>
      <t>เอกชน</t>
    </r>
  </si>
  <si>
    <r>
      <t>fine-tuned</t>
    </r>
    <r>
      <rPr>
        <sz val="11"/>
        <color theme="1"/>
        <rFont val="Calibri"/>
        <family val="2"/>
        <scheme val="minor"/>
      </rPr>
      <t xml:space="preserve"> </t>
    </r>
    <r>
      <rPr>
        <sz val="10"/>
        <color theme="1"/>
        <rFont val="Arial"/>
        <family val="2"/>
      </rPr>
      <t>ปรับ-tuned</t>
    </r>
  </si>
  <si>
    <r>
      <t>obedient</t>
    </r>
    <r>
      <rPr>
        <sz val="11"/>
        <color theme="1"/>
        <rFont val="Calibri"/>
        <family val="2"/>
        <scheme val="minor"/>
      </rPr>
      <t xml:space="preserve"> </t>
    </r>
    <r>
      <rPr>
        <sz val="10"/>
        <color theme="1"/>
        <rFont val="Arial"/>
        <family val="2"/>
      </rPr>
      <t>เชื่อฟัง</t>
    </r>
  </si>
  <si>
    <r>
      <t>firm</t>
    </r>
    <r>
      <rPr>
        <sz val="11"/>
        <color theme="1"/>
        <rFont val="Calibri"/>
        <family val="2"/>
        <scheme val="minor"/>
      </rPr>
      <t xml:space="preserve"> </t>
    </r>
    <r>
      <rPr>
        <sz val="10"/>
        <color theme="1"/>
        <rFont val="Arial"/>
        <family val="2"/>
      </rPr>
      <t>บริษัท</t>
    </r>
  </si>
  <si>
    <r>
      <t>playful</t>
    </r>
    <r>
      <rPr>
        <sz val="11"/>
        <color theme="1"/>
        <rFont val="Calibri"/>
        <family val="2"/>
        <scheme val="minor"/>
      </rPr>
      <t xml:space="preserve"> </t>
    </r>
    <r>
      <rPr>
        <sz val="10"/>
        <color theme="1"/>
        <rFont val="Arial"/>
        <family val="2"/>
      </rPr>
      <t>ซุกซน</t>
    </r>
  </si>
  <si>
    <r>
      <t>aggressive</t>
    </r>
    <r>
      <rPr>
        <sz val="11"/>
        <color theme="1"/>
        <rFont val="Calibri"/>
        <family val="2"/>
        <scheme val="minor"/>
      </rPr>
      <t xml:space="preserve"> </t>
    </r>
    <r>
      <rPr>
        <sz val="10"/>
        <color theme="1"/>
        <rFont val="Arial"/>
        <family val="2"/>
      </rPr>
      <t>ก้าวร้าว</t>
    </r>
  </si>
  <si>
    <r>
      <t>extroverted</t>
    </r>
    <r>
      <rPr>
        <sz val="11"/>
        <color theme="1"/>
        <rFont val="Calibri"/>
        <family val="2"/>
        <scheme val="minor"/>
      </rPr>
      <t xml:space="preserve"> </t>
    </r>
    <r>
      <rPr>
        <sz val="10"/>
        <color theme="1"/>
        <rFont val="Arial"/>
        <family val="2"/>
      </rPr>
      <t>extroverted</t>
    </r>
  </si>
  <si>
    <r>
      <t>fearful</t>
    </r>
    <r>
      <rPr>
        <sz val="11"/>
        <color theme="1"/>
        <rFont val="Calibri"/>
        <family val="2"/>
        <scheme val="minor"/>
      </rPr>
      <t xml:space="preserve"> </t>
    </r>
    <r>
      <rPr>
        <sz val="10"/>
        <color theme="1"/>
        <rFont val="Arial"/>
        <family val="2"/>
      </rPr>
      <t>ภีม</t>
    </r>
  </si>
  <si>
    <r>
      <t>confident</t>
    </r>
    <r>
      <rPr>
        <sz val="11"/>
        <color theme="1"/>
        <rFont val="Calibri"/>
        <family val="2"/>
        <scheme val="minor"/>
      </rPr>
      <t xml:space="preserve"> </t>
    </r>
    <r>
      <rPr>
        <sz val="10"/>
        <color theme="1"/>
        <rFont val="Arial"/>
        <family val="2"/>
      </rPr>
      <t>มั่นใจ</t>
    </r>
  </si>
  <si>
    <r>
      <t>sympathetic</t>
    </r>
    <r>
      <rPr>
        <sz val="11"/>
        <color theme="1"/>
        <rFont val="Calibri"/>
        <family val="2"/>
        <scheme val="minor"/>
      </rPr>
      <t xml:space="preserve"> </t>
    </r>
    <r>
      <rPr>
        <sz val="10"/>
        <color theme="1"/>
        <rFont val="Arial"/>
        <family val="2"/>
      </rPr>
      <t>เข้าข้าง</t>
    </r>
  </si>
  <si>
    <r>
      <t>impartial</t>
    </r>
    <r>
      <rPr>
        <sz val="11"/>
        <color theme="1"/>
        <rFont val="Calibri"/>
        <family val="2"/>
        <scheme val="minor"/>
      </rPr>
      <t xml:space="preserve"> </t>
    </r>
    <r>
      <rPr>
        <sz val="10"/>
        <color theme="1"/>
        <rFont val="Arial"/>
        <family val="2"/>
      </rPr>
      <t>ไม่เอนเอียง</t>
    </r>
  </si>
  <si>
    <r>
      <t>assertive</t>
    </r>
    <r>
      <rPr>
        <sz val="11"/>
        <color theme="1"/>
        <rFont val="Calibri"/>
        <family val="2"/>
        <scheme val="minor"/>
      </rPr>
      <t xml:space="preserve"> </t>
    </r>
    <r>
      <rPr>
        <sz val="10"/>
        <color theme="1"/>
        <rFont val="Arial"/>
        <family val="2"/>
      </rPr>
      <t>เสือก</t>
    </r>
  </si>
  <si>
    <r>
      <t>thorough</t>
    </r>
    <r>
      <rPr>
        <sz val="11"/>
        <color theme="1"/>
        <rFont val="Calibri"/>
        <family val="2"/>
        <scheme val="minor"/>
      </rPr>
      <t xml:space="preserve"> </t>
    </r>
    <r>
      <rPr>
        <sz val="10"/>
        <color theme="1"/>
        <rFont val="Arial"/>
        <family val="2"/>
      </rPr>
      <t>ละเอียดลออ</t>
    </r>
  </si>
  <si>
    <r>
      <t>generous</t>
    </r>
    <r>
      <rPr>
        <sz val="11"/>
        <color theme="1"/>
        <rFont val="Calibri"/>
        <family val="2"/>
        <scheme val="minor"/>
      </rPr>
      <t xml:space="preserve"> </t>
    </r>
    <r>
      <rPr>
        <sz val="10"/>
        <color theme="1"/>
        <rFont val="Arial"/>
        <family val="2"/>
      </rPr>
      <t>เผื่อแผ่</t>
    </r>
  </si>
  <si>
    <r>
      <t>animated</t>
    </r>
    <r>
      <rPr>
        <sz val="11"/>
        <color theme="1"/>
        <rFont val="Calibri"/>
        <family val="2"/>
        <scheme val="minor"/>
      </rPr>
      <t xml:space="preserve"> </t>
    </r>
    <r>
      <rPr>
        <sz val="10"/>
        <color theme="1"/>
        <rFont val="Arial"/>
        <family val="2"/>
      </rPr>
      <t>เคลื่อนไหว</t>
    </r>
  </si>
  <si>
    <r>
      <t>decisive</t>
    </r>
    <r>
      <rPr>
        <sz val="11"/>
        <color theme="1"/>
        <rFont val="Calibri"/>
        <family val="2"/>
        <scheme val="minor"/>
      </rPr>
      <t xml:space="preserve"> </t>
    </r>
    <r>
      <rPr>
        <sz val="10"/>
        <color theme="1"/>
        <rFont val="Arial"/>
        <family val="2"/>
      </rPr>
      <t>เฉียบขาด</t>
    </r>
  </si>
  <si>
    <r>
      <t>jovial</t>
    </r>
    <r>
      <rPr>
        <sz val="11"/>
        <color theme="1"/>
        <rFont val="Calibri"/>
        <family val="2"/>
        <scheme val="minor"/>
      </rPr>
      <t xml:space="preserve"> </t>
    </r>
    <r>
      <rPr>
        <sz val="10"/>
        <color theme="1"/>
        <rFont val="Arial"/>
        <family val="2"/>
      </rPr>
      <t>หรรษา</t>
    </r>
  </si>
  <si>
    <r>
      <t>precise</t>
    </r>
    <r>
      <rPr>
        <sz val="11"/>
        <color theme="1"/>
        <rFont val="Calibri"/>
        <family val="2"/>
        <scheme val="minor"/>
      </rPr>
      <t xml:space="preserve"> </t>
    </r>
    <r>
      <rPr>
        <sz val="10"/>
        <color theme="1"/>
        <rFont val="Arial"/>
        <family val="2"/>
      </rPr>
      <t>แม่นยำ</t>
    </r>
  </si>
  <si>
    <r>
      <t>direct</t>
    </r>
    <r>
      <rPr>
        <sz val="11"/>
        <color theme="1"/>
        <rFont val="Calibri"/>
        <family val="2"/>
        <scheme val="minor"/>
      </rPr>
      <t xml:space="preserve"> </t>
    </r>
    <r>
      <rPr>
        <sz val="10"/>
        <color theme="1"/>
        <rFont val="Arial"/>
        <family val="2"/>
      </rPr>
      <t>โดยตรง</t>
    </r>
  </si>
  <si>
    <r>
      <t>restless</t>
    </r>
    <r>
      <rPr>
        <sz val="11"/>
        <color theme="1"/>
        <rFont val="Calibri"/>
        <family val="2"/>
        <scheme val="minor"/>
      </rPr>
      <t xml:space="preserve"> </t>
    </r>
    <r>
      <rPr>
        <sz val="10"/>
        <color theme="1"/>
        <rFont val="Arial"/>
        <family val="2"/>
      </rPr>
      <t>กระสับกระส่าย</t>
    </r>
  </si>
  <si>
    <r>
      <t>neighborly</t>
    </r>
    <r>
      <rPr>
        <sz val="11"/>
        <color theme="1"/>
        <rFont val="Calibri"/>
        <family val="2"/>
        <scheme val="minor"/>
      </rPr>
      <t xml:space="preserve"> </t>
    </r>
    <r>
      <rPr>
        <sz val="10"/>
        <color theme="1"/>
        <rFont val="Arial"/>
        <family val="2"/>
      </rPr>
      <t>มีมิตรไมตรีจิต</t>
    </r>
  </si>
  <si>
    <r>
      <t>appealing</t>
    </r>
    <r>
      <rPr>
        <sz val="11"/>
        <color theme="1"/>
        <rFont val="Calibri"/>
        <family val="2"/>
        <scheme val="minor"/>
      </rPr>
      <t xml:space="preserve"> </t>
    </r>
    <r>
      <rPr>
        <sz val="10"/>
        <color theme="1"/>
        <rFont val="Arial"/>
        <family val="2"/>
      </rPr>
      <t>appealing</t>
    </r>
  </si>
  <si>
    <r>
      <t>careful</t>
    </r>
    <r>
      <rPr>
        <sz val="11"/>
        <color theme="1"/>
        <rFont val="Calibri"/>
        <family val="2"/>
        <scheme val="minor"/>
      </rPr>
      <t xml:space="preserve"> </t>
    </r>
    <r>
      <rPr>
        <sz val="10"/>
        <color theme="1"/>
        <rFont val="Arial"/>
        <family val="2"/>
      </rPr>
      <t>ระมัดระวัง</t>
    </r>
  </si>
  <si>
    <r>
      <t>pioneering</t>
    </r>
    <r>
      <rPr>
        <sz val="11"/>
        <color theme="1"/>
        <rFont val="Calibri"/>
        <family val="2"/>
        <scheme val="minor"/>
      </rPr>
      <t xml:space="preserve"> </t>
    </r>
    <r>
      <rPr>
        <sz val="10"/>
        <color theme="1"/>
        <rFont val="Arial"/>
        <family val="2"/>
      </rPr>
      <t>การหักร้างถางพง</t>
    </r>
  </si>
  <si>
    <r>
      <t>optimistic</t>
    </r>
    <r>
      <rPr>
        <sz val="11"/>
        <color theme="1"/>
        <rFont val="Calibri"/>
        <family val="2"/>
        <scheme val="minor"/>
      </rPr>
      <t xml:space="preserve"> </t>
    </r>
    <r>
      <rPr>
        <sz val="10"/>
        <color theme="1"/>
        <rFont val="Arial"/>
        <family val="2"/>
      </rPr>
      <t>มองโลกในแง่ดี</t>
    </r>
  </si>
  <si>
    <r>
      <t>helpful</t>
    </r>
    <r>
      <rPr>
        <sz val="11"/>
        <color theme="1"/>
        <rFont val="Calibri"/>
        <family val="2"/>
        <scheme val="minor"/>
      </rPr>
      <t xml:space="preserve"> </t>
    </r>
    <r>
      <rPr>
        <sz val="10"/>
        <color theme="1"/>
        <rFont val="Arial"/>
        <family val="2"/>
      </rPr>
      <t>ประโยชน์</t>
    </r>
  </si>
  <si>
    <t>magnetic แม่เหล็ก</t>
  </si>
  <si>
    <t>Thai</t>
  </si>
  <si>
    <r>
      <t>magnetic</t>
    </r>
    <r>
      <rPr>
        <sz val="11"/>
        <color theme="1"/>
        <rFont val="Calibri"/>
        <family val="2"/>
        <scheme val="minor"/>
      </rPr>
      <t xml:space="preserve"> Привлекательный</t>
    </r>
  </si>
  <si>
    <r>
      <t>reserved</t>
    </r>
    <r>
      <rPr>
        <sz val="11"/>
        <color theme="1"/>
        <rFont val="Calibri"/>
        <family val="2"/>
        <scheme val="minor"/>
      </rPr>
      <t xml:space="preserve"> </t>
    </r>
    <r>
      <rPr>
        <sz val="10"/>
        <color theme="1"/>
        <rFont val="Arial"/>
        <family val="2"/>
      </rPr>
      <t>сдержанный, замкнутый</t>
    </r>
  </si>
  <si>
    <r>
      <t>cautious</t>
    </r>
    <r>
      <rPr>
        <sz val="11"/>
        <color theme="1"/>
        <rFont val="Calibri"/>
        <family val="2"/>
        <scheme val="minor"/>
      </rPr>
      <t xml:space="preserve"> </t>
    </r>
    <r>
      <rPr>
        <sz val="10"/>
        <color theme="1"/>
        <rFont val="Arial"/>
        <family val="2"/>
      </rPr>
      <t>осторожный</t>
    </r>
  </si>
  <si>
    <r>
      <t>unwavering</t>
    </r>
    <r>
      <rPr>
        <sz val="11"/>
        <color theme="1"/>
        <rFont val="Calibri"/>
        <family val="2"/>
        <scheme val="minor"/>
      </rPr>
      <t xml:space="preserve"> </t>
    </r>
    <r>
      <rPr>
        <sz val="10"/>
        <color theme="1"/>
        <rFont val="Arial"/>
        <family val="2"/>
      </rPr>
      <t>непоколебимый</t>
    </r>
  </si>
  <si>
    <r>
      <t>convincing</t>
    </r>
    <r>
      <rPr>
        <sz val="11"/>
        <color theme="1"/>
        <rFont val="Calibri"/>
        <family val="2"/>
        <scheme val="minor"/>
      </rPr>
      <t xml:space="preserve"> </t>
    </r>
    <r>
      <rPr>
        <sz val="10"/>
        <color theme="1"/>
        <rFont val="Arial"/>
        <family val="2"/>
      </rPr>
      <t>убедительный</t>
    </r>
  </si>
  <si>
    <r>
      <t>well-natured</t>
    </r>
    <r>
      <rPr>
        <sz val="11"/>
        <color theme="1"/>
        <rFont val="Calibri"/>
        <family val="2"/>
        <scheme val="minor"/>
      </rPr>
      <t xml:space="preserve"> Добродушный</t>
    </r>
  </si>
  <si>
    <r>
      <t>friendly</t>
    </r>
    <r>
      <rPr>
        <sz val="11"/>
        <color theme="1"/>
        <rFont val="Calibri"/>
        <family val="2"/>
        <scheme val="minor"/>
      </rPr>
      <t xml:space="preserve"> </t>
    </r>
    <r>
      <rPr>
        <sz val="10"/>
        <color theme="1"/>
        <rFont val="Arial"/>
        <family val="2"/>
      </rPr>
      <t>дружественный</t>
    </r>
  </si>
  <si>
    <r>
      <t>outspoken</t>
    </r>
    <r>
      <rPr>
        <sz val="11"/>
        <color theme="1"/>
        <rFont val="Calibri"/>
        <family val="2"/>
        <scheme val="minor"/>
      </rPr>
      <t xml:space="preserve"> </t>
    </r>
    <r>
      <rPr>
        <sz val="10"/>
        <color theme="1"/>
        <rFont val="Arial"/>
        <family val="2"/>
      </rPr>
      <t>откровенный, прямой</t>
    </r>
  </si>
  <si>
    <r>
      <t>accurate</t>
    </r>
    <r>
      <rPr>
        <sz val="11"/>
        <color theme="1"/>
        <rFont val="Calibri"/>
        <family val="2"/>
        <scheme val="minor"/>
      </rPr>
      <t xml:space="preserve"> </t>
    </r>
    <r>
      <rPr>
        <sz val="10"/>
        <color theme="1"/>
        <rFont val="Arial"/>
        <family val="2"/>
      </rPr>
      <t>точный, аккуратный</t>
    </r>
  </si>
  <si>
    <r>
      <t>calm</t>
    </r>
    <r>
      <rPr>
        <sz val="11"/>
        <color theme="1"/>
        <rFont val="Calibri"/>
        <family val="2"/>
        <scheme val="minor"/>
      </rPr>
      <t xml:space="preserve"> </t>
    </r>
    <r>
      <rPr>
        <sz val="10"/>
        <color theme="1"/>
        <rFont val="Arial"/>
        <family val="2"/>
      </rPr>
      <t>спокойный</t>
    </r>
  </si>
  <si>
    <r>
      <t>conventional</t>
    </r>
    <r>
      <rPr>
        <sz val="11"/>
        <color theme="1"/>
        <rFont val="Calibri"/>
        <family val="2"/>
        <scheme val="minor"/>
      </rPr>
      <t xml:space="preserve"> </t>
    </r>
    <r>
      <rPr>
        <sz val="10"/>
        <color theme="1"/>
        <rFont val="Arial"/>
        <family val="2"/>
      </rPr>
      <t>обычный</t>
    </r>
  </si>
  <si>
    <r>
      <t>persistant</t>
    </r>
    <r>
      <rPr>
        <sz val="11"/>
        <color theme="1"/>
        <rFont val="Calibri"/>
        <family val="2"/>
        <scheme val="minor"/>
      </rPr>
      <t xml:space="preserve"> </t>
    </r>
    <r>
      <rPr>
        <sz val="10"/>
        <color theme="1"/>
        <rFont val="Arial"/>
        <family val="2"/>
      </rPr>
      <t>стойкий</t>
    </r>
  </si>
  <si>
    <r>
      <t>forceful</t>
    </r>
    <r>
      <rPr>
        <sz val="11"/>
        <color theme="1"/>
        <rFont val="Calibri"/>
        <family val="2"/>
        <scheme val="minor"/>
      </rPr>
      <t xml:space="preserve"> </t>
    </r>
    <r>
      <rPr>
        <sz val="10"/>
        <color theme="1"/>
        <rFont val="Arial"/>
        <family val="2"/>
      </rPr>
      <t>сильный, мощный</t>
    </r>
  </si>
  <si>
    <r>
      <t>insistent</t>
    </r>
    <r>
      <rPr>
        <sz val="11"/>
        <color theme="1"/>
        <rFont val="Calibri"/>
        <family val="2"/>
        <scheme val="minor"/>
      </rPr>
      <t xml:space="preserve"> </t>
    </r>
    <r>
      <rPr>
        <sz val="10"/>
        <color theme="1"/>
        <rFont val="Arial"/>
        <family val="2"/>
      </rPr>
      <t>Настойчивый</t>
    </r>
  </si>
  <si>
    <r>
      <t>obliging</t>
    </r>
    <r>
      <rPr>
        <sz val="11"/>
        <color theme="1"/>
        <rFont val="Calibri"/>
        <family val="2"/>
        <scheme val="minor"/>
      </rPr>
      <t xml:space="preserve"> </t>
    </r>
    <r>
      <rPr>
        <sz val="10"/>
        <color theme="1"/>
        <rFont val="Arial"/>
        <family val="2"/>
      </rPr>
      <t>услужливый, любезный</t>
    </r>
  </si>
  <si>
    <r>
      <t>diplomatic</t>
    </r>
    <r>
      <rPr>
        <sz val="11"/>
        <color theme="1"/>
        <rFont val="Calibri"/>
        <family val="2"/>
        <scheme val="minor"/>
      </rPr>
      <t xml:space="preserve"> </t>
    </r>
    <r>
      <rPr>
        <sz val="10"/>
        <color theme="1"/>
        <rFont val="Arial"/>
        <family val="2"/>
      </rPr>
      <t>дипломатичный</t>
    </r>
  </si>
  <si>
    <r>
      <t>good-mixer</t>
    </r>
    <r>
      <rPr>
        <sz val="11"/>
        <color theme="1"/>
        <rFont val="Calibri"/>
        <family val="2"/>
        <scheme val="minor"/>
      </rPr>
      <t xml:space="preserve"> </t>
    </r>
    <r>
      <rPr>
        <sz val="10"/>
        <color theme="1"/>
        <rFont val="Arial"/>
        <family val="2"/>
      </rPr>
      <t>общительный человеке</t>
    </r>
  </si>
  <si>
    <r>
      <t>introspective</t>
    </r>
    <r>
      <rPr>
        <sz val="11"/>
        <color theme="1"/>
        <rFont val="Calibri"/>
        <family val="2"/>
        <scheme val="minor"/>
      </rPr>
      <t xml:space="preserve"> </t>
    </r>
    <r>
      <rPr>
        <sz val="10"/>
        <color theme="1"/>
        <rFont val="Arial"/>
        <family val="2"/>
      </rPr>
      <t>интроспективный-внутренне-углубленный</t>
    </r>
  </si>
  <si>
    <r>
      <t>logical</t>
    </r>
    <r>
      <rPr>
        <sz val="11"/>
        <color theme="1"/>
        <rFont val="Calibri"/>
        <family val="2"/>
        <scheme val="minor"/>
      </rPr>
      <t xml:space="preserve"> </t>
    </r>
    <r>
      <rPr>
        <sz val="10"/>
        <color theme="1"/>
        <rFont val="Arial"/>
        <family val="2"/>
      </rPr>
      <t>логичный</t>
    </r>
  </si>
  <si>
    <r>
      <t>bold</t>
    </r>
    <r>
      <rPr>
        <sz val="11"/>
        <color theme="1"/>
        <rFont val="Calibri"/>
        <family val="2"/>
        <scheme val="minor"/>
      </rPr>
      <t xml:space="preserve"> </t>
    </r>
    <r>
      <rPr>
        <sz val="10"/>
        <color theme="1"/>
        <rFont val="Arial"/>
        <family val="2"/>
      </rPr>
      <t>смелый, дерзкий, наглый</t>
    </r>
  </si>
  <si>
    <r>
      <t>loyal</t>
    </r>
    <r>
      <rPr>
        <sz val="11"/>
        <color theme="1"/>
        <rFont val="Calibri"/>
        <family val="2"/>
        <scheme val="minor"/>
      </rPr>
      <t xml:space="preserve"> </t>
    </r>
    <r>
      <rPr>
        <sz val="10"/>
        <color theme="1"/>
        <rFont val="Arial"/>
        <family val="2"/>
      </rPr>
      <t>лояльный, преданный</t>
    </r>
  </si>
  <si>
    <r>
      <t>poised</t>
    </r>
    <r>
      <rPr>
        <sz val="11"/>
        <color theme="1"/>
        <rFont val="Calibri"/>
        <family val="2"/>
        <scheme val="minor"/>
      </rPr>
      <t xml:space="preserve"> </t>
    </r>
    <r>
      <rPr>
        <sz val="10"/>
        <color theme="1"/>
        <rFont val="Arial"/>
        <family val="2"/>
      </rPr>
      <t>уравновешенный</t>
    </r>
  </si>
  <si>
    <r>
      <t>self-reliant</t>
    </r>
    <r>
      <rPr>
        <sz val="11"/>
        <color theme="1"/>
        <rFont val="Calibri"/>
        <family val="2"/>
        <scheme val="minor"/>
      </rPr>
      <t xml:space="preserve"> </t>
    </r>
    <r>
      <rPr>
        <sz val="10"/>
        <color theme="1"/>
        <rFont val="Arial"/>
        <family val="2"/>
      </rPr>
      <t>уверенный себе</t>
    </r>
  </si>
  <si>
    <r>
      <t>willing</t>
    </r>
    <r>
      <rPr>
        <sz val="11"/>
        <color theme="1"/>
        <rFont val="Calibri"/>
        <family val="2"/>
        <scheme val="minor"/>
      </rPr>
      <t xml:space="preserve"> добровольный</t>
    </r>
  </si>
  <si>
    <r>
      <t>eager</t>
    </r>
    <r>
      <rPr>
        <sz val="11"/>
        <color theme="1"/>
        <rFont val="Calibri"/>
        <family val="2"/>
        <scheme val="minor"/>
      </rPr>
      <t xml:space="preserve"> </t>
    </r>
    <r>
      <rPr>
        <sz val="10"/>
        <color theme="1"/>
        <rFont val="Arial"/>
        <family val="2"/>
      </rPr>
      <t>нетерпеливый</t>
    </r>
  </si>
  <si>
    <r>
      <t>respectful</t>
    </r>
    <r>
      <rPr>
        <sz val="11"/>
        <color theme="1"/>
        <rFont val="Calibri"/>
        <family val="2"/>
        <scheme val="minor"/>
      </rPr>
      <t xml:space="preserve"> </t>
    </r>
    <r>
      <rPr>
        <sz val="10"/>
        <color theme="1"/>
        <rFont val="Arial"/>
        <family val="2"/>
      </rPr>
      <t>уважительный</t>
    </r>
  </si>
  <si>
    <r>
      <t>stimulating</t>
    </r>
    <r>
      <rPr>
        <sz val="11"/>
        <color theme="1"/>
        <rFont val="Calibri"/>
        <family val="2"/>
        <scheme val="minor"/>
      </rPr>
      <t xml:space="preserve"> </t>
    </r>
    <r>
      <rPr>
        <sz val="10"/>
        <color theme="1"/>
        <rFont val="Arial"/>
        <family val="2"/>
      </rPr>
      <t>стимулирующий</t>
    </r>
  </si>
  <si>
    <r>
      <t>refined</t>
    </r>
    <r>
      <rPr>
        <sz val="11"/>
        <color theme="1"/>
        <rFont val="Calibri"/>
        <family val="2"/>
        <scheme val="minor"/>
      </rPr>
      <t xml:space="preserve"> </t>
    </r>
    <r>
      <rPr>
        <sz val="10"/>
        <color theme="1"/>
        <rFont val="Arial"/>
        <family val="2"/>
      </rPr>
      <t>изысканный, утонченный</t>
    </r>
  </si>
  <si>
    <r>
      <t>impatient</t>
    </r>
    <r>
      <rPr>
        <sz val="11"/>
        <color theme="1"/>
        <rFont val="Calibri"/>
        <family val="2"/>
        <scheme val="minor"/>
      </rPr>
      <t xml:space="preserve"> </t>
    </r>
    <r>
      <rPr>
        <sz val="10"/>
        <color theme="1"/>
        <rFont val="Arial"/>
        <family val="2"/>
      </rPr>
      <t>нетерпеливый, раздражительный</t>
    </r>
  </si>
  <si>
    <r>
      <t>contented</t>
    </r>
    <r>
      <rPr>
        <sz val="11"/>
        <color theme="1"/>
        <rFont val="Calibri"/>
        <family val="2"/>
        <scheme val="minor"/>
      </rPr>
      <t xml:space="preserve"> </t>
    </r>
    <r>
      <rPr>
        <sz val="10"/>
        <color theme="1"/>
        <rFont val="Arial"/>
        <family val="2"/>
      </rPr>
      <t>довольный, умиротворенный</t>
    </r>
  </si>
  <si>
    <r>
      <t>introverted</t>
    </r>
    <r>
      <rPr>
        <sz val="11"/>
        <color theme="1"/>
        <rFont val="Calibri"/>
        <family val="2"/>
        <scheme val="minor"/>
      </rPr>
      <t xml:space="preserve"> </t>
    </r>
    <r>
      <rPr>
        <sz val="10"/>
        <color theme="1"/>
        <rFont val="Arial"/>
        <family val="2"/>
      </rPr>
      <t>интровертированный</t>
    </r>
  </si>
  <si>
    <r>
      <t>patient</t>
    </r>
    <r>
      <rPr>
        <sz val="11"/>
        <color theme="1"/>
        <rFont val="Calibri"/>
        <family val="2"/>
        <scheme val="minor"/>
      </rPr>
      <t xml:space="preserve"> терпеливый, упорный</t>
    </r>
  </si>
  <si>
    <r>
      <t>easy-going</t>
    </r>
    <r>
      <rPr>
        <sz val="11"/>
        <color theme="1"/>
        <rFont val="Calibri"/>
        <family val="2"/>
        <scheme val="minor"/>
      </rPr>
      <t xml:space="preserve"> </t>
    </r>
    <r>
      <rPr>
        <sz val="10"/>
        <color theme="1"/>
        <rFont val="Arial"/>
        <family val="2"/>
      </rPr>
      <t>спокойный</t>
    </r>
  </si>
  <si>
    <r>
      <t>demanding</t>
    </r>
    <r>
      <rPr>
        <sz val="11"/>
        <color theme="1"/>
        <rFont val="Calibri"/>
        <family val="2"/>
        <scheme val="minor"/>
      </rPr>
      <t xml:space="preserve"> </t>
    </r>
    <r>
      <rPr>
        <sz val="10"/>
        <color theme="1"/>
        <rFont val="Arial"/>
        <family val="2"/>
      </rPr>
      <t>требовательный, взыскательный</t>
    </r>
  </si>
  <si>
    <r>
      <t>compliant</t>
    </r>
    <r>
      <rPr>
        <sz val="11"/>
        <color theme="1"/>
        <rFont val="Calibri"/>
        <family val="2"/>
        <scheme val="minor"/>
      </rPr>
      <t xml:space="preserve"> </t>
    </r>
    <r>
      <rPr>
        <sz val="10"/>
        <color theme="1"/>
        <rFont val="Arial"/>
        <family val="2"/>
      </rPr>
      <t>уступчивый, угодливый</t>
    </r>
  </si>
  <si>
    <r>
      <t>out-going</t>
    </r>
    <r>
      <rPr>
        <sz val="11"/>
        <color theme="1"/>
        <rFont val="Calibri"/>
        <family val="2"/>
        <scheme val="minor"/>
      </rPr>
      <t xml:space="preserve"> </t>
    </r>
    <r>
      <rPr>
        <sz val="10"/>
        <color theme="1"/>
        <rFont val="Arial"/>
        <family val="2"/>
      </rPr>
      <t>дружелюбный, общительный</t>
    </r>
  </si>
  <si>
    <r>
      <t>persuasive</t>
    </r>
    <r>
      <rPr>
        <sz val="11"/>
        <color theme="1"/>
        <rFont val="Calibri"/>
        <family val="2"/>
        <scheme val="minor"/>
      </rPr>
      <t xml:space="preserve"> </t>
    </r>
    <r>
      <rPr>
        <sz val="10"/>
        <color theme="1"/>
        <rFont val="Arial"/>
        <family val="2"/>
      </rPr>
      <t>убедительный</t>
    </r>
  </si>
  <si>
    <r>
      <t>humble</t>
    </r>
    <r>
      <rPr>
        <sz val="11"/>
        <color theme="1"/>
        <rFont val="Calibri"/>
        <family val="2"/>
        <scheme val="minor"/>
      </rPr>
      <t xml:space="preserve"> скромный, </t>
    </r>
    <r>
      <rPr>
        <sz val="10"/>
        <color theme="1"/>
        <rFont val="Arial"/>
        <family val="2"/>
      </rPr>
      <t>смиренный</t>
    </r>
  </si>
  <si>
    <r>
      <t>controlled</t>
    </r>
    <r>
      <rPr>
        <sz val="11"/>
        <color theme="1"/>
        <rFont val="Calibri"/>
        <family val="2"/>
        <scheme val="minor"/>
      </rPr>
      <t xml:space="preserve"> </t>
    </r>
    <r>
      <rPr>
        <sz val="10"/>
        <color theme="1"/>
        <rFont val="Arial"/>
        <family val="2"/>
      </rPr>
      <t>контролируемый, управляемый</t>
    </r>
  </si>
  <si>
    <r>
      <t>dominant</t>
    </r>
    <r>
      <rPr>
        <sz val="11"/>
        <color theme="1"/>
        <rFont val="Calibri"/>
        <family val="2"/>
        <scheme val="minor"/>
      </rPr>
      <t xml:space="preserve"> </t>
    </r>
    <r>
      <rPr>
        <sz val="10"/>
        <color theme="1"/>
        <rFont val="Arial"/>
        <family val="2"/>
      </rPr>
      <t>доминирующий</t>
    </r>
  </si>
  <si>
    <r>
      <t>expressive</t>
    </r>
    <r>
      <rPr>
        <sz val="11"/>
        <color theme="1"/>
        <rFont val="Calibri"/>
        <family val="2"/>
        <scheme val="minor"/>
      </rPr>
      <t xml:space="preserve"> </t>
    </r>
    <r>
      <rPr>
        <sz val="10"/>
        <color theme="1"/>
        <rFont val="Arial"/>
        <family val="2"/>
      </rPr>
      <t>выразительный, экспрессивный</t>
    </r>
  </si>
  <si>
    <r>
      <t>responsive</t>
    </r>
    <r>
      <rPr>
        <sz val="11"/>
        <color theme="1"/>
        <rFont val="Calibri"/>
        <family val="2"/>
        <scheme val="minor"/>
      </rPr>
      <t xml:space="preserve"> </t>
    </r>
    <r>
      <rPr>
        <sz val="10"/>
        <color theme="1"/>
        <rFont val="Arial"/>
        <family val="2"/>
      </rPr>
      <t>отзывчивый, чуткий</t>
    </r>
  </si>
  <si>
    <r>
      <t>cooperative</t>
    </r>
    <r>
      <rPr>
        <sz val="11"/>
        <color theme="1"/>
        <rFont val="Calibri"/>
        <family val="2"/>
        <scheme val="minor"/>
      </rPr>
      <t xml:space="preserve"> готовый к </t>
    </r>
    <r>
      <rPr>
        <sz val="10"/>
        <color theme="1"/>
        <rFont val="Arial"/>
        <family val="2"/>
      </rPr>
      <t>сотрудничеству</t>
    </r>
  </si>
  <si>
    <r>
      <t>kind</t>
    </r>
    <r>
      <rPr>
        <sz val="11"/>
        <color theme="1"/>
        <rFont val="Calibri"/>
        <family val="2"/>
        <scheme val="minor"/>
      </rPr>
      <t xml:space="preserve"> </t>
    </r>
    <r>
      <rPr>
        <sz val="10"/>
        <color theme="1"/>
        <rFont val="Arial"/>
        <family val="2"/>
      </rPr>
      <t>добрый, любезный</t>
    </r>
  </si>
  <si>
    <r>
      <t>perceptive</t>
    </r>
    <r>
      <rPr>
        <sz val="11"/>
        <color theme="1"/>
        <rFont val="Calibri"/>
        <family val="2"/>
        <scheme val="minor"/>
      </rPr>
      <t xml:space="preserve"> </t>
    </r>
    <r>
      <rPr>
        <sz val="10"/>
        <color theme="1"/>
        <rFont val="Arial"/>
        <family val="2"/>
      </rPr>
      <t>восприимчивый</t>
    </r>
  </si>
  <si>
    <r>
      <t>competitive</t>
    </r>
    <r>
      <rPr>
        <sz val="11"/>
        <color theme="1"/>
        <rFont val="Calibri"/>
        <family val="2"/>
        <scheme val="minor"/>
      </rPr>
      <t xml:space="preserve"> конкурирующий, соперничающий</t>
    </r>
  </si>
  <si>
    <r>
      <t>predictable</t>
    </r>
    <r>
      <rPr>
        <sz val="11"/>
        <color theme="1"/>
        <rFont val="Calibri"/>
        <family val="2"/>
        <scheme val="minor"/>
      </rPr>
      <t xml:space="preserve"> </t>
    </r>
    <r>
      <rPr>
        <sz val="10"/>
        <color theme="1"/>
        <rFont val="Arial"/>
        <family val="2"/>
      </rPr>
      <t>предсказуемый</t>
    </r>
  </si>
  <si>
    <r>
      <t>private</t>
    </r>
    <r>
      <rPr>
        <sz val="11"/>
        <color theme="1"/>
        <rFont val="Calibri"/>
        <family val="2"/>
        <scheme val="minor"/>
      </rPr>
      <t xml:space="preserve"> закрытый, </t>
    </r>
    <r>
      <rPr>
        <sz val="10"/>
        <color theme="1"/>
        <rFont val="Arial"/>
        <family val="2"/>
      </rPr>
      <t>частный</t>
    </r>
  </si>
  <si>
    <r>
      <t>fine-tuned</t>
    </r>
    <r>
      <rPr>
        <sz val="11"/>
        <color theme="1"/>
        <rFont val="Calibri"/>
        <family val="2"/>
        <scheme val="minor"/>
      </rPr>
      <t xml:space="preserve"> </t>
    </r>
    <r>
      <rPr>
        <sz val="10"/>
        <color theme="1"/>
        <rFont val="Arial"/>
        <family val="2"/>
      </rPr>
      <t>точно-выверенный</t>
    </r>
  </si>
  <si>
    <r>
      <t>obedient</t>
    </r>
    <r>
      <rPr>
        <sz val="11"/>
        <color theme="1"/>
        <rFont val="Calibri"/>
        <family val="2"/>
        <scheme val="minor"/>
      </rPr>
      <t xml:space="preserve"> </t>
    </r>
    <r>
      <rPr>
        <sz val="10"/>
        <color theme="1"/>
        <rFont val="Arial"/>
        <family val="2"/>
      </rPr>
      <t>послушный</t>
    </r>
  </si>
  <si>
    <r>
      <t>firm</t>
    </r>
    <r>
      <rPr>
        <sz val="11"/>
        <color theme="1"/>
        <rFont val="Calibri"/>
        <family val="2"/>
        <scheme val="minor"/>
      </rPr>
      <t xml:space="preserve"> </t>
    </r>
    <r>
      <rPr>
        <sz val="10"/>
        <color theme="1"/>
        <rFont val="Arial"/>
        <family val="2"/>
      </rPr>
      <t>непоколебимый</t>
    </r>
  </si>
  <si>
    <r>
      <t>playful</t>
    </r>
    <r>
      <rPr>
        <sz val="11"/>
        <color theme="1"/>
        <rFont val="Calibri"/>
        <family val="2"/>
        <scheme val="minor"/>
      </rPr>
      <t xml:space="preserve"> </t>
    </r>
    <r>
      <rPr>
        <sz val="10"/>
        <color theme="1"/>
        <rFont val="Arial"/>
        <family val="2"/>
      </rPr>
      <t>игривый, шутливый</t>
    </r>
  </si>
  <si>
    <r>
      <t>fearful</t>
    </r>
    <r>
      <rPr>
        <sz val="11"/>
        <color theme="1"/>
        <rFont val="Calibri"/>
        <family val="2"/>
        <scheme val="minor"/>
      </rPr>
      <t xml:space="preserve"> </t>
    </r>
    <r>
      <rPr>
        <sz val="10"/>
        <color theme="1"/>
        <rFont val="Arial"/>
        <family val="2"/>
      </rPr>
      <t>пугливый</t>
    </r>
  </si>
  <si>
    <r>
      <t>confident</t>
    </r>
    <r>
      <rPr>
        <sz val="11"/>
        <color theme="1"/>
        <rFont val="Calibri"/>
        <family val="2"/>
        <scheme val="minor"/>
      </rPr>
      <t xml:space="preserve"> </t>
    </r>
    <r>
      <rPr>
        <sz val="10"/>
        <color theme="1"/>
        <rFont val="Arial"/>
        <family val="2"/>
      </rPr>
      <t>убежденный</t>
    </r>
  </si>
  <si>
    <r>
      <t>sympathetic</t>
    </r>
    <r>
      <rPr>
        <sz val="11"/>
        <color theme="1"/>
        <rFont val="Calibri"/>
        <family val="2"/>
        <scheme val="minor"/>
      </rPr>
      <t xml:space="preserve"> </t>
    </r>
    <r>
      <rPr>
        <sz val="10"/>
        <color theme="1"/>
        <rFont val="Arial"/>
        <family val="2"/>
      </rPr>
      <t>сочувствующий</t>
    </r>
  </si>
  <si>
    <r>
      <t>assertive</t>
    </r>
    <r>
      <rPr>
        <sz val="11"/>
        <color theme="1"/>
        <rFont val="Calibri"/>
        <family val="2"/>
        <scheme val="minor"/>
      </rPr>
      <t xml:space="preserve"> </t>
    </r>
    <r>
      <rPr>
        <sz val="10"/>
        <color theme="1"/>
        <rFont val="Arial"/>
        <family val="2"/>
      </rPr>
      <t>напористый, самоуверенный</t>
    </r>
  </si>
  <si>
    <r>
      <t>thorough</t>
    </r>
    <r>
      <rPr>
        <sz val="11"/>
        <color theme="1"/>
        <rFont val="Calibri"/>
        <family val="2"/>
        <scheme val="minor"/>
      </rPr>
      <t xml:space="preserve"> </t>
    </r>
    <r>
      <rPr>
        <sz val="10"/>
        <color theme="1"/>
        <rFont val="Arial"/>
        <family val="2"/>
      </rPr>
      <t>тщательный, основательный</t>
    </r>
  </si>
  <si>
    <r>
      <t>generous</t>
    </r>
    <r>
      <rPr>
        <sz val="11"/>
        <color theme="1"/>
        <rFont val="Calibri"/>
        <family val="2"/>
        <scheme val="minor"/>
      </rPr>
      <t xml:space="preserve"> </t>
    </r>
    <r>
      <rPr>
        <sz val="10"/>
        <color theme="1"/>
        <rFont val="Arial"/>
        <family val="2"/>
      </rPr>
      <t>щедрый</t>
    </r>
  </si>
  <si>
    <r>
      <t>animated</t>
    </r>
    <r>
      <rPr>
        <sz val="11"/>
        <color theme="1"/>
        <rFont val="Calibri"/>
        <family val="2"/>
        <scheme val="minor"/>
      </rPr>
      <t xml:space="preserve"> </t>
    </r>
    <r>
      <rPr>
        <sz val="10"/>
        <color theme="1"/>
        <rFont val="Arial"/>
        <family val="2"/>
      </rPr>
      <t>оживленный, воодушевленный</t>
    </r>
  </si>
  <si>
    <r>
      <t>decisive</t>
    </r>
    <r>
      <rPr>
        <sz val="11"/>
        <color theme="1"/>
        <rFont val="Calibri"/>
        <family val="2"/>
        <scheme val="minor"/>
      </rPr>
      <t xml:space="preserve"> </t>
    </r>
    <r>
      <rPr>
        <sz val="10"/>
        <color theme="1"/>
        <rFont val="Arial"/>
        <family val="2"/>
      </rPr>
      <t>решающий, решительный</t>
    </r>
  </si>
  <si>
    <r>
      <t>jovial</t>
    </r>
    <r>
      <rPr>
        <sz val="11"/>
        <color theme="1"/>
        <rFont val="Calibri"/>
        <family val="2"/>
        <scheme val="minor"/>
      </rPr>
      <t xml:space="preserve"> </t>
    </r>
    <r>
      <rPr>
        <sz val="10"/>
        <color theme="1"/>
        <rFont val="Arial"/>
        <family val="2"/>
      </rPr>
      <t>веселый, общительный</t>
    </r>
  </si>
  <si>
    <r>
      <t>precise</t>
    </r>
    <r>
      <rPr>
        <sz val="11"/>
        <color theme="1"/>
        <rFont val="Calibri"/>
        <family val="2"/>
        <scheme val="minor"/>
      </rPr>
      <t xml:space="preserve"> </t>
    </r>
    <r>
      <rPr>
        <sz val="10"/>
        <color theme="1"/>
        <rFont val="Arial"/>
        <family val="2"/>
      </rPr>
      <t>точный, аккуратный</t>
    </r>
  </si>
  <si>
    <r>
      <t>patient</t>
    </r>
    <r>
      <rPr>
        <sz val="11"/>
        <color theme="1"/>
        <rFont val="Calibri"/>
        <family val="2"/>
        <scheme val="minor"/>
      </rPr>
      <t xml:space="preserve"> </t>
    </r>
    <r>
      <rPr>
        <sz val="10"/>
        <color theme="1"/>
        <rFont val="Arial"/>
        <family val="2"/>
      </rPr>
      <t>терпеливый, упорный</t>
    </r>
  </si>
  <si>
    <r>
      <t>direct</t>
    </r>
    <r>
      <rPr>
        <sz val="11"/>
        <color theme="1"/>
        <rFont val="Calibri"/>
        <family val="2"/>
        <scheme val="minor"/>
      </rPr>
      <t xml:space="preserve"> </t>
    </r>
    <r>
      <rPr>
        <sz val="10"/>
        <color theme="1"/>
        <rFont val="Arial"/>
        <family val="2"/>
      </rPr>
      <t>прямой, аккуратный</t>
    </r>
  </si>
  <si>
    <r>
      <t>neighborly</t>
    </r>
    <r>
      <rPr>
        <sz val="11"/>
        <color theme="1"/>
        <rFont val="Calibri"/>
        <family val="2"/>
        <scheme val="minor"/>
      </rPr>
      <t xml:space="preserve"> </t>
    </r>
    <r>
      <rPr>
        <sz val="10"/>
        <color theme="1"/>
        <rFont val="Arial"/>
        <family val="2"/>
      </rPr>
      <t>добрососедский, приветливый</t>
    </r>
  </si>
  <si>
    <r>
      <t>careful</t>
    </r>
    <r>
      <rPr>
        <sz val="11"/>
        <color theme="1"/>
        <rFont val="Calibri"/>
        <family val="2"/>
        <scheme val="minor"/>
      </rPr>
      <t xml:space="preserve"> </t>
    </r>
    <r>
      <rPr>
        <sz val="10"/>
        <color theme="1"/>
        <rFont val="Arial"/>
        <family val="2"/>
      </rPr>
      <t>осторожный</t>
    </r>
  </si>
  <si>
    <r>
      <t>appealing</t>
    </r>
    <r>
      <rPr>
        <sz val="11"/>
        <color theme="1"/>
        <rFont val="Calibri"/>
        <family val="2"/>
        <scheme val="minor"/>
      </rPr>
      <t xml:space="preserve"> </t>
    </r>
    <r>
      <rPr>
        <sz val="10"/>
        <color theme="1"/>
        <rFont val="Arial"/>
        <family val="2"/>
      </rPr>
      <t>привлекательный</t>
    </r>
  </si>
  <si>
    <r>
      <t>controlled</t>
    </r>
    <r>
      <rPr>
        <sz val="11"/>
        <color theme="1"/>
        <rFont val="Calibri"/>
        <family val="2"/>
        <scheme val="minor"/>
      </rPr>
      <t xml:space="preserve"> </t>
    </r>
    <r>
      <rPr>
        <sz val="10"/>
        <color theme="1"/>
        <rFont val="Arial"/>
        <family val="2"/>
      </rPr>
      <t>контролируемый</t>
    </r>
  </si>
  <si>
    <r>
      <t>pioneering</t>
    </r>
    <r>
      <rPr>
        <sz val="11"/>
        <color theme="1"/>
        <rFont val="Calibri"/>
        <family val="2"/>
        <scheme val="minor"/>
      </rPr>
      <t xml:space="preserve"> </t>
    </r>
    <r>
      <rPr>
        <sz val="10"/>
        <color theme="1"/>
        <rFont val="Arial"/>
        <family val="2"/>
      </rPr>
      <t>первопроходец, новаторский</t>
    </r>
  </si>
  <si>
    <r>
      <t>optimistic</t>
    </r>
    <r>
      <rPr>
        <sz val="11"/>
        <color theme="1"/>
        <rFont val="Calibri"/>
        <family val="2"/>
        <scheme val="minor"/>
      </rPr>
      <t xml:space="preserve"> </t>
    </r>
    <r>
      <rPr>
        <sz val="10"/>
        <color theme="1"/>
        <rFont val="Arial"/>
        <family val="2"/>
      </rPr>
      <t>оптимистичный</t>
    </r>
  </si>
  <si>
    <r>
      <t>helpful</t>
    </r>
    <r>
      <rPr>
        <sz val="11"/>
        <color theme="1"/>
        <rFont val="Calibri"/>
        <family val="2"/>
        <scheme val="minor"/>
      </rPr>
      <t xml:space="preserve"> </t>
    </r>
    <r>
      <rPr>
        <sz val="10"/>
        <color theme="1"/>
        <rFont val="Arial"/>
        <family val="2"/>
      </rPr>
      <t>полезный</t>
    </r>
  </si>
  <si>
    <t>Least Like You</t>
  </si>
  <si>
    <t>Most Like You</t>
  </si>
  <si>
    <t>Expressive</t>
  </si>
  <si>
    <t>Driver</t>
  </si>
  <si>
    <t>Analytical</t>
  </si>
  <si>
    <t>English</t>
  </si>
  <si>
    <t>magnetic</t>
  </si>
  <si>
    <t>brave</t>
  </si>
  <si>
    <t>reserved</t>
  </si>
  <si>
    <t>modest</t>
  </si>
  <si>
    <t>cautious</t>
  </si>
  <si>
    <t>unwavering</t>
  </si>
  <si>
    <t>convincing</t>
  </si>
  <si>
    <t>well-natured</t>
  </si>
  <si>
    <t>friendly</t>
  </si>
  <si>
    <t>accurate</t>
  </si>
  <si>
    <t>outspoken</t>
  </si>
  <si>
    <t>calm</t>
  </si>
  <si>
    <t>talkative</t>
  </si>
  <si>
    <t>disciplined</t>
  </si>
  <si>
    <t>conventional</t>
  </si>
  <si>
    <t>persistant</t>
  </si>
  <si>
    <t>charming</t>
  </si>
  <si>
    <t>attentive</t>
  </si>
  <si>
    <t>satisfied</t>
  </si>
  <si>
    <t>forceful</t>
  </si>
  <si>
    <t>tactful</t>
  </si>
  <si>
    <t>agreeable</t>
  </si>
  <si>
    <t>enthusiastic</t>
  </si>
  <si>
    <t>insistent</t>
  </si>
  <si>
    <t>daring</t>
  </si>
  <si>
    <t>inspiring</t>
  </si>
  <si>
    <t>submissive</t>
  </si>
  <si>
    <t>shy</t>
  </si>
  <si>
    <t>diplomatic</t>
  </si>
  <si>
    <t>obliging</t>
  </si>
  <si>
    <t>strong-willed</t>
  </si>
  <si>
    <t>enlivening</t>
  </si>
  <si>
    <t>good-mixer</t>
  </si>
  <si>
    <t>introspective</t>
  </si>
  <si>
    <t>fussy</t>
  </si>
  <si>
    <t>considerate</t>
  </si>
  <si>
    <t>logical</t>
  </si>
  <si>
    <t>bold</t>
  </si>
  <si>
    <t>loyal</t>
  </si>
  <si>
    <t>poised</t>
  </si>
  <si>
    <t>sociable</t>
  </si>
  <si>
    <t>lenient</t>
  </si>
  <si>
    <t>self-reliant</t>
  </si>
  <si>
    <t>soft-spoken</t>
  </si>
  <si>
    <t>willing</t>
  </si>
  <si>
    <t>eager</t>
  </si>
  <si>
    <t>respectful</t>
  </si>
  <si>
    <t>high-spirited</t>
  </si>
  <si>
    <t>stimulating</t>
  </si>
  <si>
    <t>refined</t>
  </si>
  <si>
    <t>impatient</t>
  </si>
  <si>
    <t>contented</t>
  </si>
  <si>
    <t>attractive</t>
  </si>
  <si>
    <t>introverted</t>
  </si>
  <si>
    <t>vigorous</t>
  </si>
  <si>
    <t>patient</t>
  </si>
  <si>
    <t>captivating</t>
  </si>
  <si>
    <t>easy-going</t>
  </si>
  <si>
    <t>demanding</t>
  </si>
  <si>
    <t>compliant</t>
  </si>
  <si>
    <t>adventurous</t>
  </si>
  <si>
    <t>insightful</t>
  </si>
  <si>
    <t>out-going</t>
  </si>
  <si>
    <t>moderate</t>
  </si>
  <si>
    <t>gentle</t>
  </si>
  <si>
    <t>persuasive</t>
  </si>
  <si>
    <t>humble</t>
  </si>
  <si>
    <t>original</t>
  </si>
  <si>
    <t>expressive</t>
  </si>
  <si>
    <t>controlled</t>
  </si>
  <si>
    <t>dominant</t>
  </si>
  <si>
    <t>responsive</t>
  </si>
  <si>
    <t>argumentative</t>
  </si>
  <si>
    <t>systematic</t>
  </si>
  <si>
    <t>cooperative</t>
  </si>
  <si>
    <t>light-hearted</t>
  </si>
  <si>
    <t>cheerful</t>
  </si>
  <si>
    <t>kind</t>
  </si>
  <si>
    <t>perceptive</t>
  </si>
  <si>
    <t>independent</t>
  </si>
  <si>
    <t>competitrive</t>
  </si>
  <si>
    <t>predictable</t>
  </si>
  <si>
    <t>joyful</t>
  </si>
  <si>
    <t>private</t>
  </si>
  <si>
    <t>fine-tuned</t>
  </si>
  <si>
    <t>obedient</t>
  </si>
  <si>
    <t>firm</t>
  </si>
  <si>
    <t>playful</t>
  </si>
  <si>
    <t>aggressive</t>
  </si>
  <si>
    <t>extroverted</t>
  </si>
  <si>
    <t>amiable</t>
  </si>
  <si>
    <t>fearful</t>
  </si>
  <si>
    <t>confident</t>
  </si>
  <si>
    <t>sympathetic</t>
  </si>
  <si>
    <t>impartial</t>
  </si>
  <si>
    <t>assertive</t>
  </si>
  <si>
    <t>thorough</t>
  </si>
  <si>
    <t>generous</t>
  </si>
  <si>
    <t>animated</t>
  </si>
  <si>
    <t>decisive</t>
  </si>
  <si>
    <t>jovial</t>
  </si>
  <si>
    <t>precise</t>
  </si>
  <si>
    <t>direct</t>
  </si>
  <si>
    <t>restless</t>
  </si>
  <si>
    <t>neighborly</t>
  </si>
  <si>
    <t>appealing</t>
  </si>
  <si>
    <t>careful</t>
  </si>
  <si>
    <t>pioneering</t>
  </si>
  <si>
    <t>optimistic</t>
  </si>
  <si>
    <t>helpful</t>
  </si>
  <si>
    <t>Dominant</t>
  </si>
  <si>
    <t>Secondary</t>
  </si>
  <si>
    <t>The Mastermind -  Thinking Director</t>
  </si>
  <si>
    <t>Red/Yellow "Driver/Expressive"</t>
  </si>
  <si>
    <t>The Enthusiast - Directing Socializer</t>
  </si>
  <si>
    <t>Yellow/Green "Expressive/Analytical"</t>
  </si>
  <si>
    <t>The Assessor - Socializing Thinker</t>
  </si>
  <si>
    <t>Red/Blue "Driver/Amiable</t>
  </si>
  <si>
    <t>The Adventurer - Socializing Director</t>
  </si>
  <si>
    <t>Green/Red "Analytical/Driver"</t>
  </si>
  <si>
    <t>The Pioneer - Thinking Director</t>
  </si>
  <si>
    <t>Green/Yellow "Analytical/Expressive"</t>
  </si>
  <si>
    <t>The Impresser - Thinking Socializer</t>
  </si>
  <si>
    <t>Green/Blue "Analytical/Amiable</t>
  </si>
  <si>
    <t>The Specialist - Thinking Relater</t>
  </si>
  <si>
    <t>The Producer - Relating Director</t>
  </si>
  <si>
    <t>Blue/Green "Amiable/Analytical"</t>
  </si>
  <si>
    <t>The Administrator - Relating Thinker</t>
  </si>
  <si>
    <t>Amiable</t>
  </si>
  <si>
    <t>Count Least Like</t>
  </si>
  <si>
    <t>Count Most Like</t>
  </si>
  <si>
    <t>Check all questions answered</t>
  </si>
  <si>
    <t>Most Like - Least Like (for ties)</t>
  </si>
  <si>
    <t>Counter for social type Least Like You</t>
  </si>
  <si>
    <t>Menu for languages</t>
  </si>
  <si>
    <t>Duplicates Check Do Not Change this Area</t>
  </si>
  <si>
    <t>Select preferred language</t>
  </si>
  <si>
    <t>Red/Green "Driver/Analytical"</t>
  </si>
  <si>
    <t>Yellow/Red "Expressive/Driver"</t>
  </si>
  <si>
    <t>Yellow/Blue "Expressive/Amiable</t>
  </si>
  <si>
    <t>Blue/Red "Amiable/Driver"</t>
  </si>
  <si>
    <t>Blue/Yellow "Amiable/Expressive"</t>
  </si>
  <si>
    <t>The Go-Getter - Directing Relater</t>
  </si>
  <si>
    <t>The Harmonizer - Socializing Relater</t>
  </si>
  <si>
    <t>The Helper - Relating Socializer</t>
  </si>
  <si>
    <t>Third</t>
  </si>
  <si>
    <t>Primary Social Style</t>
  </si>
  <si>
    <t>Social Style Text Label</t>
  </si>
  <si>
    <t>Check for ties Secondary and Dominant or Third</t>
  </si>
  <si>
    <t>Check for ties Dominant and Secondary</t>
  </si>
  <si>
    <t>Question Group 1</t>
  </si>
  <si>
    <t>When selecting new or different technology and or processes what do you consider most important?</t>
  </si>
  <si>
    <t>Being first to try.</t>
  </si>
  <si>
    <t>Advantages of new technology or process.</t>
  </si>
  <si>
    <t>Has this been used before?</t>
  </si>
  <si>
    <t>What happens if this does not work?</t>
  </si>
  <si>
    <t>What do I have or use today that can it still be used rather then using something new?</t>
  </si>
  <si>
    <t>Question Group 2</t>
  </si>
  <si>
    <t>When difficulties or problems occur using new or different technology, and or new processes what is your reaction?</t>
  </si>
  <si>
    <t>Ok my team can probably fix it or create a work around the problem.</t>
  </si>
  <si>
    <t>Not happy but as long as there is a system provided by the supplier to get what I want in the end it is ok.</t>
  </si>
  <si>
    <t>Ok sometimes there is a problem with new things.</t>
  </si>
  <si>
    <t>If this is situation then better to wait and continue to use the current systems.  Don't want to waste my time and resources getting things to work.  I want proven technology no problems.</t>
  </si>
  <si>
    <t xml:space="preserve">More reason not change from the current system that works why waste money on something not proven when I have a working system.  </t>
  </si>
  <si>
    <t>Question Group 3</t>
  </si>
  <si>
    <t>When paying for new or different technology and or new processes what is your opinion?</t>
  </si>
  <si>
    <t>If it costs more and what I have is working then most likely I will not change.</t>
  </si>
  <si>
    <t>It is a matter of ROI what do we pay versus what do we get for the investment time and money.</t>
  </si>
  <si>
    <t>This should not be a major consideration the supplier should be glad we can assist in proving their technology and not charge more than what we have as a budget for this</t>
  </si>
  <si>
    <t>As long as we can achieve what we want to do with new technology or process than the extra costs will be a good investment.</t>
  </si>
  <si>
    <t>If we pay more than it better work.</t>
  </si>
  <si>
    <t>Question Group 4</t>
  </si>
  <si>
    <t>If you had summarize in a few words to describe what you are buying when purchase new or different technology and or new processes which statement below best describes this for you?</t>
  </si>
  <si>
    <t>Proven technology or product</t>
  </si>
  <si>
    <t>Better solution</t>
  </si>
  <si>
    <t>Minimizing my operations total cost of ownership</t>
  </si>
  <si>
    <t>New technology</t>
  </si>
  <si>
    <t>Improved performance</t>
  </si>
  <si>
    <t>Question Group 5</t>
  </si>
  <si>
    <t>In addition to the above statements what else below is important to you when buying new or different technology and or new processes?</t>
  </si>
  <si>
    <t>Solve problems consistently</t>
  </si>
  <si>
    <t>State of the art</t>
  </si>
  <si>
    <t>Not to be left behind what the majority of the industry is using.</t>
  </si>
  <si>
    <t>Competitive advantage</t>
  </si>
  <si>
    <t>Enhancement or extension of existing systems</t>
  </si>
  <si>
    <t>Question Group 6</t>
  </si>
  <si>
    <t>What type of proofs do you prefer when buying new or different technology and or new processes?</t>
  </si>
  <si>
    <t>Total cost of ownership analysis for my situation.</t>
  </si>
  <si>
    <t>Field test results.</t>
  </si>
  <si>
    <t>Technical papers and testimonials.</t>
  </si>
  <si>
    <t>Being part of the field test in the early stage of product testing.</t>
  </si>
  <si>
    <t>Industry reports and standards.</t>
  </si>
  <si>
    <t>Technology Adoption Analysis - Summary</t>
  </si>
  <si>
    <t>Innovator</t>
  </si>
  <si>
    <t>Visionary</t>
  </si>
  <si>
    <t>Pragmatist</t>
  </si>
  <si>
    <t>Conservative</t>
  </si>
  <si>
    <t>Laggard</t>
  </si>
  <si>
    <t xml:space="preserve">Socal Style: </t>
  </si>
  <si>
    <t>Visioinary</t>
  </si>
  <si>
    <t>innovator</t>
  </si>
  <si>
    <t>Vissionary</t>
  </si>
  <si>
    <t>Y</t>
  </si>
  <si>
    <t>Bubble Size</t>
  </si>
  <si>
    <t>Technology Group</t>
  </si>
  <si>
    <t>X-Axis</t>
  </si>
  <si>
    <t>Technology</t>
  </si>
  <si>
    <t>Social</t>
  </si>
  <si>
    <t>SECONDAY Social Style and Technology Front Bubbles</t>
  </si>
  <si>
    <t>PRIMARY Social Style and Technology Front Bubbles</t>
  </si>
  <si>
    <t>First Name</t>
  </si>
  <si>
    <t>Last Name</t>
  </si>
  <si>
    <r>
      <t xml:space="preserve">You are exuberant, bubbly, and well spoken.  Your warmth and charisma are natural magnets that attract others.  You're so persuasive that you could sell a stethoscope to a tree surgeon.  Prestige is important to you and so you seek status symbols.  You're also good at cultivating contacts and have a network of people you can call on for virtually anything.                                                                                                                              
Directing - Socializers love being spokesperson or presenter of new ideas, grand initiatives, and noteworthy projects that spur people emotionally appealing to their hopes, dreams, and fascinations.                                                                                                    
Your tendencies probably include:
     *  Seeking and enjoying status symbols
     *  Admiring people who express themselves well
     *  Disliking routines, slow pace and needless details
     *  Being comfortable delegating as well as taking charge
     *  Exuding a positive, enthusiastic, outlook on life
     *  Being persuasive and inspirational
     *  Trusting other people and giving them a lot of latitude                                                 
</t>
    </r>
    <r>
      <rPr>
        <b/>
        <sz val="11"/>
        <color theme="1"/>
        <rFont val="Calibri"/>
        <family val="2"/>
        <scheme val="minor"/>
      </rPr>
      <t xml:space="preserve">Your growth opportunities: </t>
    </r>
    <r>
      <rPr>
        <sz val="11"/>
        <color theme="1"/>
        <rFont val="Calibri"/>
        <family val="2"/>
        <scheme val="minor"/>
      </rPr>
      <t xml:space="preserve">                                                                                             
With tasks:  You focus on the big picture and keep moving from one new opportunity to the next.  As a result, you might not fully understand what's involved in accomplishing difficult or complex tasks.                                                                                                     
You can significantly strengthen your performance by:                                                        
     *  Showing more commitment and follow through on key tasks
     *  Trying to be more analytical thinker and listener
     *  Stay current with changing know-how                                                                         
With People:  Try to be less impulsive, especially when a low-keyed approach is more appropriate, such as during conflict or negotiations.  You can also help yourself by working more closely with people with who are task oriented.                                             
      *  Make use of daily planners, calendars, checklists and other proven practical tools of becoming better organized.
      *  Be more cautious about moving too quickly or over promising before jumping into relationships.                                                                                                               
Develop the serious, non entertaining side of you personality by studying how to improve your skills in analytical listening, conflict resolution, and decision making.
</t>
    </r>
  </si>
  <si>
    <r>
      <t xml:space="preserve">Thinking Directors are future oriented people who often become bored with day to day routine details.  Their goals and standards are generally more rigorous than those of must people.  Thus you can be quite self critical - even unrealistically demanding of yourself.
Your tendencies probably include:
      *  Wanting to change the way things are done
      *  Performing to your own standards
      *  Seeking control over people, situations and procedures
      *  Not expressing your innermost thoughts and feelings
      *  Striving to accomplish the unusual
      *  Fearing you won’t meet your self imposed requirements
      *  Becoming demanding and even more detached under pressure
</t>
    </r>
    <r>
      <rPr>
        <b/>
        <sz val="11"/>
        <color theme="1"/>
        <rFont val="Calibri"/>
        <family val="2"/>
        <scheme val="minor"/>
      </rPr>
      <t>Your growth opportunities:
With tasks:</t>
    </r>
    <r>
      <rPr>
        <sz val="11"/>
        <color theme="1"/>
        <rFont val="Calibri"/>
        <family val="2"/>
        <scheme val="minor"/>
      </rPr>
      <t xml:space="preserve">  Your very high expectations mean you often end up being too hard on yourself.  This can be self-defeating – you can spend too much time thinking negatively.  You’d benefit by developing collaborative problem solving and people management skills.  Enlightened Thinking Directors have learned to empower not just themselves but others. 
</t>
    </r>
    <r>
      <rPr>
        <b/>
        <sz val="11"/>
        <color theme="1"/>
        <rFont val="Calibri"/>
        <family val="2"/>
        <scheme val="minor"/>
      </rPr>
      <t>With people:</t>
    </r>
    <r>
      <rPr>
        <sz val="11"/>
        <color theme="1"/>
        <rFont val="Calibri"/>
        <family val="2"/>
        <scheme val="minor"/>
      </rPr>
      <t xml:space="preserve">  Thinking Directors have twice the tendency to be task oriented from their Thinker side and from their Director side. As a result they’re so focused on work they can appear aloof or calculating.  But by showing more genuine warmth and interest in people, you can multiply your effectiveness.
Be more realistic in what you expect of yourself and others.  First, focus on what’s working well.  Next, what’s getting better and finally, what else can be done now to make further progress.  This attitudinal shift works best when first applied to your self and then related to others.
Take training in – or learn from mentors or colleagues – how to enlist the creative potential or unused talents of others.
Minimize your tendency to be aloof and guarded.  This can include such simple adjustments as smiling more, asking others how they feel about things, giving honest and timely feedback.  Let others know that you appreciate their efforts.
</t>
    </r>
  </si>
  <si>
    <r>
      <t xml:space="preserve">You’re a people oriented thinker with high expectations for yourself and others. You like to make good impressions, in fact for the Thinking Socializer, style is often as important as content.   
You show an admirable balance between thinking and feeling, and thus you can be analytical as well as intuitive about people.
Your tendencies probably include:
      *  Wanting to achieve results with flair
      *  Seeing winning as an all or nothing proposition
      *  Judging people by their ability to make things happen
      *  Working harder when bigger risks or rewards are at stake
      *  Preferring to share in work and goals with people
      *  Being concerned about looking bad
      *  Wanting to do things the “best” way
      *  Becoming restless, short  tempered and even lashing out when under pressure 
</t>
    </r>
    <r>
      <rPr>
        <b/>
        <sz val="11"/>
        <color theme="1"/>
        <rFont val="Calibri"/>
        <family val="2"/>
        <scheme val="minor"/>
      </rPr>
      <t>Your growth opportunities:</t>
    </r>
    <r>
      <rPr>
        <sz val="11"/>
        <color theme="1"/>
        <rFont val="Calibri"/>
        <family val="2"/>
        <scheme val="minor"/>
      </rPr>
      <t xml:space="preserve">
With tasks:  You tend to underestimate the time and effort required by you or others to accomplish tasks.  So you should pace yourself better and draw on outside resources.  Be more selective about the tasks you take on and don’t hesitate to ask others to do their parts.
With people:  Your hard driving approach means you tend to be impatient especially when stressed or under the gun.  If you blow off steam, you may later regret what was said or done because of its impact on your image. So learning to relax and to enjoy regular recreation is important for recharging your battery.
     *  Pace yourself better by adding one third to one half the time to original estimates of when tasks can be done.  Similarly, reduce by one third to one half the number of projects you take on.
     *  Maintain your perspective by seeking to be less emotional and intense about non-critical situations.
     *  Take a stress management course and learn simple breathing exercises as a way to deal with pressure.</t>
    </r>
  </si>
  <si>
    <r>
      <t xml:space="preserve">You’re a private person who prefers a limited number of predictable, low key, stable relationships and environments.  You approach tasks and change cautiously:  You like to do only what you know and know what you do. Thinking Relaters are detail oriented people who dislike ambiguity, changes and surprises.  You are very reliable – will get the job done – however long it takes and it will be right.
Your tendencies probably include:
      *  Liking checklists, and by the number methods and schedules
      *  Preferring familiar relationships, situations and tasks
      *  Dislike change especially if it’s unpredictable and unmanageable
      *  Minimizing risk before taking action
      *  Seeking approval for your consistency
      *  Being slow to act and react
      *  Having a defined scope of interests and activities
      *  Like as much detail as possible and enjoy “going by the book”
      *  Taking an even narrower risk minimizing approach when under  
          pressure
</t>
    </r>
    <r>
      <rPr>
        <b/>
        <sz val="11"/>
        <color theme="1"/>
        <rFont val="Calibri"/>
        <family val="2"/>
        <scheme val="minor"/>
      </rPr>
      <t>Your growth opportunities:</t>
    </r>
    <r>
      <rPr>
        <sz val="11"/>
        <color theme="1"/>
        <rFont val="Calibri"/>
        <family val="2"/>
        <scheme val="minor"/>
      </rPr>
      <t xml:space="preserve">
With tasks:  You can continue to improve by working on your pace.  You’re naturally slower to act than people with many of the other styles, so you need to strengthen your decision making and problem solving skills.  You’re so detail oriented that at times you fail to see the forest for the trees.  Even worse you may be so obsessed with details that you’re looking at the leaves or even the veins in the leaves on these trees.  Try to broaden your perspective and a little less “mechanical” in your approach.  Try focusing on the goal and then only on those details and actions that will help you attain it.
With people:  You can benefit by expanding your horizons.  You’re most comfortable in dealing with what and whom you already know.  But if you’re to grow you must learn to deal more effectively with people who are different.  Try to reach out and look outward, too rather than inward.  Do this, and you’ll have greater self worth and confidence than those who are fear driven and growth resistant.                                                               
      *  Interview and observe people who are quicker paced than you in making decisions and solving problems. Identify the tree to five key actions that are essential to these skills and learn them.
      *  Guard against being overly focused on specifics. See if you can find a Socializing Director [THE ADVENTURER] who could coach you on how to be 
          more global in your perspective.
      *  Be more genuinely open to people different from yourself. Identify at least one or two new growth goals each year that improve your adaptability.
</t>
    </r>
  </si>
  <si>
    <r>
      <t xml:space="preserve">You’re the most inward acting of all the behavioral styles.  You like to work independently on familiar tasks that you can self direct.  That is how you avoid being embarrassed by inferior work or other surprises.  You are restrained, diplomatic, accommodating – and a  true perfectionist with tasks and people.  You always see a better way and a worse way, and you know which one you want to avoid.
Your tendencies probably include:
      *  Following established expectations and rules
      *  Preferring to have control over procedures
      *  Attending precisely to details and follow through
      *  Disliking opposition, hostility and adversity
      *  Desiring stability and clarity
      *  Being restrained, face saving and risk averse
      *  Working comfortably in administrative or supporting roles
      *  Becoming more reserved and indirect – perhaps even secretive and highly judgmental when under pressure.
</t>
    </r>
    <r>
      <rPr>
        <b/>
        <sz val="11"/>
        <color theme="1"/>
        <rFont val="Calibri"/>
        <family val="2"/>
        <scheme val="minor"/>
      </rPr>
      <t xml:space="preserve">Your growth opportunities:
</t>
    </r>
    <r>
      <rPr>
        <sz val="11"/>
        <color theme="1"/>
        <rFont val="Calibri"/>
        <family val="2"/>
        <scheme val="minor"/>
      </rPr>
      <t xml:space="preserve">With tasks: Because you are continually on the lookout for ideal solutions, you might miss the less than perfect opportunity. Or you may overlook the cumulative worth of a piecemeal progress. You would benefit by developing more realistic expectations.  For example, you should learn to manage risk and contingencies rather than avoiding them altogether, and get more comfortable with “trade - offs” when making decisions.
With people: Uncomfortable with in-depth involvement with people, you might need to work at building and using better social skills.  You could benefit for instance by collaborating more and by being open and honest in expressing your thoughts.  As those skills improve, so will your comfort with and enjoyment of differing types of people. That in turn, can bolster yourself esteem.
     *  Learn to adjust to less than perfect alternatives if they are available and workable
     *  Be more open and forthright in expressing your thoughts
     *  Be more genuinely open to people different from your self
     *  Identify at least one or two new growth goals each year that involve improving your adaptability.
</t>
    </r>
  </si>
  <si>
    <r>
      <t xml:space="preserve">You’re an industrious go-getter who focuses on goals and proceeds full speed ahead.  But you’re willing to be supportive of others if it will help achieve your objectives.
You place a great deal of importance of completing tasks from start to finish, preferably by yourself.  In fact, Relating Directors often seem in constant motion, totally engrossed in their projects.  
Your tendencies probably include:
      *  Disliking being told what to do or when or how to do something
      *  Being reluctant to change what you think or how you feel
      *  Delegating tasks only if absolutely necessary
      *  Acting competitively, especially when pushing yourself to new   
          levels or in new directions
      *  Making sure that production is completed on schedule
      *  Depending on plans for action and follow up routines
      *  Becoming tenacious and focused when under pressure
</t>
    </r>
    <r>
      <rPr>
        <b/>
        <sz val="11"/>
        <color theme="1"/>
        <rFont val="Calibri"/>
        <family val="2"/>
        <scheme val="minor"/>
      </rPr>
      <t xml:space="preserve">Your growth opportunities:
</t>
    </r>
    <r>
      <rPr>
        <sz val="11"/>
        <color theme="1"/>
        <rFont val="Calibri"/>
        <family val="2"/>
        <scheme val="minor"/>
      </rPr>
      <t xml:space="preserve">With tasks:  You are so highly focused that you can benefit by broadening your perspective.  Learn to be effective outside your comfort zone by considering different points of view and other ways to achieve goals.  Because you are often too “either-or” in your decision making, practicing flexibility will help you to solve problems more creatively.  
With people:  Show confidence in others by delegating and giving people tasks that will be fulfilling for them.  You also can benefit by creating more free time and space in your life as well as generally appreciating and tolerating differences among people.
      *  Ask others to share their ideas on how to accomplish tasks and how to satisfy their expectations and yours
      *  When making or implementing decisions, check with at least three to five knowledgeable people to see if there is a consensus.
      *  If you don’t find a pattern, widen the search.  
      *  Be more genuinely open with others by revealing your real feelings and  addressing theirs.
</t>
    </r>
  </si>
  <si>
    <r>
      <t xml:space="preserve">You’re a low key and inclusive person who makes others feel comfortable and wanted. In fact, you fit into one of the two most naturally supportive styles.  You are a natural conversationalist who both listens and expresses yourself with ease. You seek positive relationships and enjoy being involved with many different people in many different situations: in fact the more, the merrier.  
Relating Socializers are esteem builders, cheerleaders.  In conflict, though, they often lack thick skins and assertiveness.
Your tendencies probably include:
     *  Empathizing and projecting concern
     *  Becoming overly subjective about people you care about
     *  Avoiding tension and conflict with others
     *  Being dependable, caring, and responsible
     *  Listening to people’s feelings and sharing your own
     *  Showing confidence and trust in people
     *  Preferring people oriented, positive work environments
</t>
    </r>
    <r>
      <rPr>
        <b/>
        <sz val="11"/>
        <color theme="1"/>
        <rFont val="Calibri"/>
        <family val="2"/>
        <scheme val="minor"/>
      </rPr>
      <t xml:space="preserve">Your growth opportunities:
</t>
    </r>
    <r>
      <rPr>
        <sz val="11"/>
        <color theme="1"/>
        <rFont val="Calibri"/>
        <family val="2"/>
        <scheme val="minor"/>
      </rPr>
      <t>With tasks: You’d benefit by learning when and how to take charge of a situation.  You might procrastinate by waiting for others to provide direction. In highly competitive situations you would benefit by seeking coaching on assertiveness.
With people: Being half Relater, half Socializer, you have strong people needs. Because you have an extraordinary desire to please people, you can become exhausted by their demands.  So you need to learn to say “No” sometimes.  You also have difficulty dealing with conflict because when people express displeasure or disagreement you interpret it as personal rejection. You need to learn to deal with the reality of conflict rather than avoiding it.
     *  Be more assertive about your personal needs
     *  Including preserving your energy and meeting your goals
     *  Learn conflict resolution and negotiating skills
     *  Get training or coaching on how to set priorities, manage resources, and monitor tasks.</t>
    </r>
  </si>
  <si>
    <r>
      <t xml:space="preserve">You are exuberant, bubbly, and well spoken.  Your warmth and charisma are natural magnets that attract others.  You're so persuasive that you could sell a stethoscope to a tree surgeon.  Prestige is important to you and so you seek status symbols.  You're also good at cultivating contacts and have a network of people you can call on for virtually anything.                                                                                                                              
Directing - Socializers love being spokesperson or presenter of new ideas, grand initiatives, and noteworthy projects that spur people emotionally appealing to their hopes, dreams, and fascinations.                                                                                                    
Your tendencies probably include:
     *  Seeking and enjoying status symbols
     *  Admiring people who express themselves well
     *  Disliking routines, slow pace and needless details
     *  Being comfortable delegating as well as taking charge
     *  Exuding a positive, enthusiastic, outlook on life
     *  Being persuasive and inspirational
     *  Trusting other people and giving them a lot of latitude                                                 
</t>
    </r>
    <r>
      <rPr>
        <b/>
        <sz val="11"/>
        <color theme="1"/>
        <rFont val="Calibri"/>
        <family val="2"/>
        <scheme val="minor"/>
      </rPr>
      <t>Your growth opportunities:</t>
    </r>
    <r>
      <rPr>
        <sz val="11"/>
        <color theme="1"/>
        <rFont val="Calibri"/>
        <family val="2"/>
        <scheme val="minor"/>
      </rPr>
      <t xml:space="preserve">                                                                                                   
With tasks:  You focus on the big picture and keep moving from one new opportunity to the next.  As a result, you might not fully understand what's involved in accomplishing difficult or complex tasks.                                                                                                     
You can significantly strengthen your performance by:                                                         
     *  Showing more commitment and follow through on key tasks
     *  Trying to be more analytical thinker and listener
     *  Stay current with changing know-how                                                                         
With People:  Try to be less impulsive, especially when a low-keyed approach is more appropriate, such as during conflict or negotiations.  You can also help yourself by working more closely with people with who are task oriented.                                                             
     *  Make use of daily planners, calendars, checklists and other proven practical tools of becoming better organized.      
     *  Be more cautious about moving too quickly or over promising before jumping into relationships.                                                                                                               
Develop the serious, non entertaining side of you personality by studying how to improve your skills in analytical listening, conflict resolution, and decision making.</t>
    </r>
  </si>
  <si>
    <r>
      <t xml:space="preserve">You’re identified by your busy, industrious approach to tasks.  Constantly active at work or at play, you’re driven and goal oriented.  With great energy you set schedules, ensure that deadlines are met and take a disciplined step by step approach to getting things done.
Your tendencies probably include:
     *  Enjoying being industrious
     *  Taking charge of tasks
     *  Breaking tasks down into parts and supervising closely those parts being done by others
     *  Being less comfortable with complex or multiple tasks
     *  Looking for concrete, short term results, especially if they bring personal rewards or recognition
     *  Becoming rigid and guarded under pressure                                                                
</t>
    </r>
    <r>
      <rPr>
        <b/>
        <sz val="11"/>
        <color theme="1"/>
        <rFont val="Calibri"/>
        <family val="2"/>
        <scheme val="minor"/>
      </rPr>
      <t xml:space="preserve">Your growth opportunities:
</t>
    </r>
    <r>
      <rPr>
        <sz val="11"/>
        <color theme="1"/>
        <rFont val="Calibri"/>
        <family val="2"/>
        <scheme val="minor"/>
      </rPr>
      <t xml:space="preserve">With tasks:  Directing relaters can benefit by understanding more of the big picture.  Make sure you are clear about a project before jumping in with your full energy.   Retain the support of people who’ll be involved or affected by the work. 
With people:  While you like to do things yourself you must learn to delegate more.    You have a tendency to spread yourself too thin, so limit yourself in critical tasks.
     *  Make sure you understand the overall goal and context before you jump  headfirst into a task
     *  Ask others to share their ideas on how to accomplish tasks and how to satisfy their expectations and yours
When making or implementing decisions check with at least three to five other knowledgeable people to see if there is a consensus.  If you don’t find a pattern widen the search. </t>
    </r>
  </si>
  <si>
    <r>
      <t xml:space="preserve">You’re highly analytical, quick thinking person who can relate well to people if you want to.  But you also have a private lifestyle shared with a limited number of close friends and coworkers.
As a people oriented Thinker your self-esteem is tied up in what you do and how well you do it.  You’re especially sensitive to how others view you and your work.  So you seek to make an impact and get recognition for your contributions.  When that isn’t forthcoming you suffer.
</t>
    </r>
    <r>
      <rPr>
        <b/>
        <sz val="11"/>
        <color theme="1"/>
        <rFont val="Calibri"/>
        <family val="2"/>
        <scheme val="minor"/>
      </rPr>
      <t xml:space="preserve">Your tendencies probably include:
</t>
    </r>
    <r>
      <rPr>
        <sz val="11"/>
        <color theme="1"/>
        <rFont val="Calibri"/>
        <family val="2"/>
        <scheme val="minor"/>
      </rPr>
      <t xml:space="preserve">      *  Being tense with yourself and others when under pressure
      *  Having a natural curiosity about people
      *  Being concerned about what people think, feel and expect
      *  Having strong attachments to your personal interests
      *  Underestimating the time required to complete tasks
      *  Being intuitive and observant about situations and people
      *  Associating yourself worth with your work
      *  Being intrigued by concepts, ideas and processes
Your growth opportunities:
With tasks:  You’re an idea person who can profit by being more attentive to details and timely follow through.  Your curiosity sometimes leads to unpredictable digressions while you work.  Thus you can benefit by learning to pace yourself.  Taking time-outs during the workday may help allay your natural intensity.
With people:  Because you’re intense by nature, you tend to be impatient with yourself and others, especially when things aren’t going well.  Therefore focus on remaining positive when dealing with situations and people under pressure.  If you can control your thoughts and emotions in such cases, you can then use your creativity to discover workable solutions.
      *  Be attentive to what others expect.  Deliver that first, before digressing into other areas that are likely to be of greater interest or curiosity to you.
      *  Stay focused on key priorities.  Do that by prioritizing tasks.  Indicate that you alone must do, those for which you share responsibility and those for which others have primary responsibility and your involvement is limited.
      *  Treat yourself to free time and recreation.</t>
    </r>
  </si>
  <si>
    <t>You’re propelled by a desire for control and independence.  So while you see people as a primary means of achieving dominance, you’re also wary of those who take advantage of you or beat you to a goal.
You may find yourself by followers who are attracted to your charisma.  And while you like that you like the results even more.  Keen to get projects started sometimes find it a challenge to see them through.
Your tendencies possibly include:
      *  Being tenacious
      *  Standing up for yourself
      *  Seeking to get things done
      *  Expressing confidence in your ability to achieve and make things happen
      *  Downplaying your mistakes and weaknesses while focusing on successes and strengths
      *  Cutting corners to reach your goals more quickly and efficiently
      *  Becoming forceful and less team oriented under pressure
Your growth opportunities:
With tasks:  You’re often impatient when dealing with complex situations or long term projects.  When pressured you have a tendency to force fit solutions.  You can benefit by learning to pay attention to available information as well as people’s feelings.
With people:  Socializing directors have fast lifestyles and are driven to achieve.  You should relax!  It will help fulfill you, restore your energy and improve the quality of not only your life but of the lives of those around you.
      *  Take the time to ask other about their expectations, concerns and efforts 
      *  Sort tasks into “Critical” and “Less Critical” categories.  Then divide  “Critical” ones into “Urgent” [requiring immediate action if the task is to be            completed], “Short term” [requiring action in the next three months] and “Long term” [requiring action in the next twelve months]
      *  Focus first on what results you can’t live without.  Then take on those tasks where you must see significant improvement or later where you would like to see improvement.</t>
  </si>
  <si>
    <t>Check for Dominant Technology Adoption</t>
  </si>
  <si>
    <t>Maximum Value</t>
  </si>
  <si>
    <t>Letters</t>
  </si>
  <si>
    <t>Font PT</t>
  </si>
  <si>
    <t>Name Front</t>
  </si>
  <si>
    <t>Name Back</t>
  </si>
  <si>
    <t>Directing thinkers are creators not followers.  You seek independence from constraints that might limit your performance.  You like to be personally in control, but you are more into controlling procedures than controlling people. You can never get too much of quality, discovery or originality.
You are very sensitive to conflict.  Resistance and possible trouble, especially when they effect your goals. 
      *  Taking some calculated risks when making decisions
      *  Appearing focused and self controlled with people
      *  Being very alert to conflict and resistance
      *  Preferring to work alone or at least with people of your choosing
      *  Being focused on the future especially ideas and opportunities
      *  Fearing losing your autonomy and your individuality
      *  Enjoying planning, monitoring and measuring
      *  Becoming overly analytical and possibly procrastinating when under pressure
Your growth opportunities:
With tasks:  Prone to overanalyze, you sometimes limit your own effectiveness.  So you too can benefit by making quicker decisions and communicating more directly with your co-workers as you make those decisions.  
With people:  One of the most important changes you can make is to give yourself more credit and less grief. This would affirm yourself and counter your tendency to be over self-critical.  You’ll also want to be more helpful and understanding of people who need hands on coaching and counseling.                                                                                    
      *  Work at being less guarded and more direct in your communication with others.
      *  Make sure that you commit attitudinally to working closely with others on  important tasks, not just menial ones.
      *  Monitor your tendency to be critical of yourself and others, especially under  pressure.
      *  Try being at ease with people and allow them to feel personally attached to  you – there’s nothing wrong with allowing      
          “feelings” to come out.
      *  Remember that others may not seek your standard and interpretation of  perfection – be a little bit more forgiving.</t>
  </si>
  <si>
    <t>0-indicates least like you</t>
  </si>
  <si>
    <t>3-indicates somewhat like you</t>
  </si>
  <si>
    <t>5-indicates most like you</t>
  </si>
  <si>
    <t>Answer A</t>
  </si>
  <si>
    <t>Answer B</t>
  </si>
  <si>
    <t>CALCULATED</t>
  </si>
  <si>
    <t>I’m good at remembering things I hear or that people tell me.</t>
  </si>
  <si>
    <t>I like to read and usually read a lot.</t>
  </si>
  <si>
    <t>I notice that I often bear down extremely hard with pen or pencil when writing.</t>
  </si>
  <si>
    <t>I often find diagrams, graphs, and charts difficult to understand.</t>
  </si>
  <si>
    <t>I do better at following directions if I read them, not just hear - them.</t>
  </si>
  <si>
    <t>I enjoy craftwork/sewing or woodworking, or working on machines.</t>
  </si>
  <si>
    <t>I like group-type projects which allow for lots of discussion and exchange of ideas.</t>
  </si>
  <si>
    <t>Graphs, charts and diagrams helps me understand the subject/presentation.</t>
  </si>
  <si>
    <t>I notice that I often handle objects such as coins, keys, or pencils, while studying, reading, listening, or talking.</t>
  </si>
  <si>
    <t>I understand academic subjects better when listening to lectures or tapes.</t>
  </si>
  <si>
    <t>I remember best by taking notes in classes/meetings; making lists of things to do.</t>
  </si>
  <si>
    <t>I notice that I like to have snacks or drinks available, or chew gum or smoke while studying or working.</t>
  </si>
  <si>
    <t>I find that I can spell difficult words if I “sound them out.”</t>
  </si>
  <si>
    <t>I’m good at using maps to find places.</t>
  </si>
  <si>
    <t>I like classroom or work projects where I can create/make things or build models.</t>
  </si>
  <si>
    <t>I enjoy attending and listening to a good lecture/speech, play or drama.</t>
  </si>
  <si>
    <t>I enjoy spending time reading or looking through magazines, books, newspapers.</t>
  </si>
  <si>
    <t>I exercise regularly by doing aerobics, jogging, walking, or participating in sports activities.</t>
  </si>
  <si>
    <t>To solve a problem/difficult situation, I need/like to talk it over/discuss it with others.</t>
  </si>
  <si>
    <t>It helps me spell difficult words if I write them down or see them in print.</t>
  </si>
  <si>
    <t>I feel comfortable in physical contacts of touching others, hugging, handshaking.</t>
  </si>
  <si>
    <t>I’m good at remembering and following oral directions.</t>
  </si>
  <si>
    <t>I am good at working and solving jigsaw puzzles and mazes.</t>
  </si>
  <si>
    <t>I enjoy sight-seeing and visiting new places.</t>
  </si>
  <si>
    <t>I enjoy music: singing, listening, going to musicals or concerts.</t>
  </si>
  <si>
    <t>I’m good at researching topics, articles or stories and/or writing reports.</t>
  </si>
  <si>
    <t>I doodle during meetings, lectures, or while listening on the phone.</t>
  </si>
  <si>
    <t>I read aloud/whisper to myself when trying to understand new or difficult material.</t>
  </si>
  <si>
    <t>I’m good at doing layout &amp; design work: formatting, drawing, sketching, coloring.</t>
  </si>
  <si>
    <t>I like working with computers or other electronic technology for learning/working.</t>
  </si>
  <si>
    <t>Auditory</t>
  </si>
  <si>
    <t>Visual</t>
  </si>
  <si>
    <t>Kinesthetic</t>
  </si>
  <si>
    <t>Interpreting Your Learning Style Profile</t>
  </si>
  <si>
    <r>
      <t xml:space="preserve">If your score reads something like this:  </t>
    </r>
    <r>
      <rPr>
        <b/>
        <i/>
        <sz val="10"/>
        <color theme="1"/>
        <rFont val="Arial"/>
        <family val="2"/>
      </rPr>
      <t>Visual = 33  Auditory = 29  Kinesthetic = 23</t>
    </r>
    <r>
      <rPr>
        <sz val="10"/>
        <color theme="1"/>
        <rFont val="Arial"/>
        <family val="2"/>
      </rPr>
      <t xml:space="preserve">, it would indicate that you are a strong </t>
    </r>
    <r>
      <rPr>
        <b/>
        <sz val="10"/>
        <color theme="1"/>
        <rFont val="Arial"/>
        <family val="2"/>
      </rPr>
      <t>Visual</t>
    </r>
    <r>
      <rPr>
        <sz val="10"/>
        <color theme="1"/>
        <rFont val="Arial"/>
        <family val="2"/>
      </rPr>
      <t xml:space="preserve"> learner, with an auditory learning backup, and some tactile learning.  This means you learn best by </t>
    </r>
    <r>
      <rPr>
        <b/>
        <sz val="10"/>
        <color theme="1"/>
        <rFont val="Arial"/>
        <family val="2"/>
      </rPr>
      <t>Seeing</t>
    </r>
    <r>
      <rPr>
        <sz val="10"/>
        <color theme="1"/>
        <rFont val="Arial"/>
        <family val="2"/>
      </rPr>
      <t xml:space="preserve"> something.  However, if your vision is obscured in some fashion, you can still learn through the </t>
    </r>
    <r>
      <rPr>
        <i/>
        <sz val="10"/>
        <color theme="1"/>
        <rFont val="Arial"/>
        <family val="2"/>
      </rPr>
      <t>Listening</t>
    </r>
    <r>
      <rPr>
        <sz val="10"/>
        <color theme="1"/>
        <rFont val="Arial"/>
        <family val="2"/>
      </rPr>
      <t xml:space="preserve"> and </t>
    </r>
    <r>
      <rPr>
        <i/>
        <sz val="10"/>
        <color theme="1"/>
        <rFont val="Arial"/>
        <family val="2"/>
      </rPr>
      <t>Tactile</t>
    </r>
    <r>
      <rPr>
        <sz val="10"/>
        <color theme="1"/>
        <rFont val="Arial"/>
        <family val="2"/>
      </rPr>
      <t xml:space="preserve"> mode, but your </t>
    </r>
    <r>
      <rPr>
        <b/>
        <sz val="10"/>
        <color theme="1"/>
        <rFont val="Arial"/>
        <family val="2"/>
      </rPr>
      <t>Major</t>
    </r>
    <r>
      <rPr>
        <sz val="10"/>
        <color theme="1"/>
        <rFont val="Arial"/>
        <family val="2"/>
      </rPr>
      <t xml:space="preserve"> and </t>
    </r>
    <r>
      <rPr>
        <b/>
        <sz val="10"/>
        <color theme="1"/>
        <rFont val="Arial"/>
        <family val="2"/>
      </rPr>
      <t>Best</t>
    </r>
    <r>
      <rPr>
        <sz val="10"/>
        <color theme="1"/>
        <rFont val="Arial"/>
        <family val="2"/>
      </rPr>
      <t xml:space="preserve"> mode of learning is being denied you.  If you are in a lecture situation, then you might want to make notes on the material being presented, but your preference would be to read the material in a handout or book.</t>
    </r>
  </si>
  <si>
    <r>
      <t xml:space="preserve">If your score reads something like this:  </t>
    </r>
    <r>
      <rPr>
        <b/>
        <i/>
        <sz val="10"/>
        <color theme="1"/>
        <rFont val="Arial"/>
        <family val="2"/>
      </rPr>
      <t>Auditory = 30   Visual = 27   Kinesthetic = 20</t>
    </r>
    <r>
      <rPr>
        <sz val="10"/>
        <color theme="1"/>
        <rFont val="Arial"/>
        <family val="2"/>
      </rPr>
      <t xml:space="preserve">, you are probably a strong </t>
    </r>
    <r>
      <rPr>
        <b/>
        <sz val="10"/>
        <color theme="1"/>
        <rFont val="Arial"/>
        <family val="2"/>
      </rPr>
      <t>Auditory</t>
    </r>
    <r>
      <rPr>
        <sz val="10"/>
        <color theme="1"/>
        <rFont val="Arial"/>
        <family val="2"/>
      </rPr>
      <t xml:space="preserve"> learner with a visual backup and some tactile learning.  This means you learn best by </t>
    </r>
    <r>
      <rPr>
        <i/>
        <sz val="10"/>
        <color theme="1"/>
        <rFont val="Arial"/>
        <family val="2"/>
      </rPr>
      <t>Hearing</t>
    </r>
    <r>
      <rPr>
        <sz val="10"/>
        <color theme="1"/>
        <rFont val="Arial"/>
        <family val="2"/>
      </rPr>
      <t xml:space="preserve"> and/or </t>
    </r>
    <r>
      <rPr>
        <i/>
        <sz val="10"/>
        <color theme="1"/>
        <rFont val="Arial"/>
        <family val="2"/>
      </rPr>
      <t>Discussing</t>
    </r>
    <r>
      <rPr>
        <sz val="10"/>
        <color theme="1"/>
        <rFont val="Arial"/>
        <family val="2"/>
      </rPr>
      <t xml:space="preserve"> what it is you want to learn.  You can learn by seeing the information, but your best retention is, if upon seeing it, you can say it to yourself, or hear the material being read aloud.  You may learn very well using tapes.  Your retention and depth of learning is enhanced by visual and tactile input, but your </t>
    </r>
    <r>
      <rPr>
        <b/>
        <sz val="10"/>
        <color theme="1"/>
        <rFont val="Arial"/>
        <family val="2"/>
      </rPr>
      <t>major</t>
    </r>
    <r>
      <rPr>
        <sz val="10"/>
        <color theme="1"/>
        <rFont val="Arial"/>
        <family val="2"/>
      </rPr>
      <t xml:space="preserve"> or </t>
    </r>
    <r>
      <rPr>
        <b/>
        <sz val="10"/>
        <color theme="1"/>
        <rFont val="Arial"/>
        <family val="2"/>
      </rPr>
      <t>dominant</t>
    </r>
    <r>
      <rPr>
        <sz val="10"/>
        <color theme="1"/>
        <rFont val="Arial"/>
        <family val="2"/>
      </rPr>
      <t xml:space="preserve"> learning mode/style is Auditory.</t>
    </r>
  </si>
  <si>
    <r>
      <t>If your score reads something like this</t>
    </r>
    <r>
      <rPr>
        <b/>
        <i/>
        <sz val="10"/>
        <color theme="1"/>
        <rFont val="Arial"/>
        <family val="2"/>
      </rPr>
      <t>:  Kinesthetic = 34   Visual = 31   Auditory = 27</t>
    </r>
    <r>
      <rPr>
        <sz val="10"/>
        <color theme="1"/>
        <rFont val="Arial"/>
        <family val="2"/>
      </rPr>
      <t xml:space="preserve">, you are probably a strong </t>
    </r>
    <r>
      <rPr>
        <b/>
        <sz val="10"/>
        <color theme="1"/>
        <rFont val="Arial"/>
        <family val="2"/>
      </rPr>
      <t>Kinesthetic</t>
    </r>
    <r>
      <rPr>
        <sz val="10"/>
        <color theme="1"/>
        <rFont val="Arial"/>
        <family val="2"/>
      </rPr>
      <t xml:space="preserve"> learner, with both visual and auditory backup modes.  You learn best by doing something tactually or kinesthetically when learning.  You may make notes about materials/things at which you are looking, and take notes during lectures – and rarely having to look at them afterwards!  In order to recall information it helps you to move, to shift position, cross/uncross legs, or to have something to handle or touch.  In school you were often told to sit still, and your family probably called you a </t>
    </r>
    <r>
      <rPr>
        <i/>
        <sz val="10"/>
        <color theme="1"/>
        <rFont val="Arial"/>
        <family val="2"/>
      </rPr>
      <t>“wiggle-worm.”</t>
    </r>
  </si>
  <si>
    <t>Implications for Instruction and Learning</t>
  </si>
  <si>
    <r>
      <t>Visual Learner:</t>
    </r>
    <r>
      <rPr>
        <sz val="10"/>
        <color theme="1"/>
        <rFont val="Arial"/>
        <family val="2"/>
      </rPr>
      <t xml:space="preserve">  learns best by seeing, observing and reading; prefers reading to lectures.  This person is  usually a whole word reader, not phonetic; usually a good speller because they “see” the word; often prefers to work alone; likes to do research &amp; write.</t>
    </r>
  </si>
  <si>
    <r>
      <t>Auditory Learner:</t>
    </r>
    <r>
      <rPr>
        <sz val="10"/>
        <color theme="1"/>
        <rFont val="Arial"/>
        <family val="2"/>
      </rPr>
      <t xml:space="preserve">  learns best by listening/hearing, and often needs to ask questions and discuss the lesson/project – not thrilled with long reading assignments or homework assignments.   This person is a phonetic reader &amp; speller, good socializer, likes cooperative learning &amp; group projects.</t>
    </r>
  </si>
  <si>
    <r>
      <rPr>
        <b/>
        <sz val="14"/>
        <color theme="1"/>
        <rFont val="Calibri"/>
        <family val="2"/>
        <scheme val="minor"/>
      </rPr>
      <t>Tactile/Kinesthetic Learner:</t>
    </r>
    <r>
      <rPr>
        <sz val="11"/>
        <color theme="1"/>
        <rFont val="Calibri"/>
        <family val="2"/>
        <scheme val="minor"/>
      </rPr>
      <t xml:space="preserve">  learns best by doing something tactually or motorically (handling objects, tapping with pencil or fingers, moving about, or “mouthing” words while reading).  Needs opportunity to get up and move about occasionally, likes group projects, is good at sports &amp; mechanics.  In academic activities the T/K modality almost always teams with either the Visual or Auditory.</t>
    </r>
  </si>
  <si>
    <r>
      <t xml:space="preserve">Read each statement.  Place a </t>
    </r>
    <r>
      <rPr>
        <b/>
        <sz val="10"/>
        <color theme="1"/>
        <rFont val="Arial"/>
        <family val="2"/>
      </rPr>
      <t>0, 3, or 5</t>
    </r>
    <r>
      <rPr>
        <sz val="10"/>
        <color theme="1"/>
        <rFont val="Arial"/>
        <family val="2"/>
      </rPr>
      <t xml:space="preserve"> in the white box at the end of the statement (all boxes should have an answer).  You can only use each number once.</t>
    </r>
  </si>
  <si>
    <t xml:space="preserve">Read the five sentences in "Element 1:  Decisions" below. After you have read the 5 sentences consider each as a possible description of yourself. </t>
  </si>
  <si>
    <t xml:space="preserve">RATE ONLY the first 4 sentences.  The 5th sentence will be assigned a rating based on your first 4 answers.  There can be no ties. </t>
  </si>
  <si>
    <t>Put a "5" besides the sentence you think is MOST LIKE yourself.</t>
  </si>
  <si>
    <t xml:space="preserve">Put a '4' beside the sentence you think is next most like yourself.  </t>
  </si>
  <si>
    <t>Continue ranking the other sentences with '3' for the third, '2' for the fourth, and '1' for LEAST like yourself.</t>
  </si>
  <si>
    <t>Follow the same procedure for Elements 2 to 6.</t>
  </si>
  <si>
    <t>Element 1: Decisions</t>
  </si>
  <si>
    <t>1.a)  I place high value on getting sound, creative decisions that result in understanding and agreement.</t>
  </si>
  <si>
    <t>1.b)  I accept the decision of customers and others.</t>
  </si>
  <si>
    <t>1.c)  I place high value on maintaining good relations.</t>
  </si>
  <si>
    <t>1.d)  I search for workable solutions, even though not perfect, agreed by customers and others, including myself.</t>
  </si>
  <si>
    <t>1.e)  I place high value on getting a decision that sticks</t>
  </si>
  <si>
    <t>This cell is calculated</t>
  </si>
  <si>
    <t>Element 2: Convictions</t>
  </si>
  <si>
    <t>2.a)  I prefer to accept opinions attitudes and ideas of customers and others rather than push my own.</t>
  </si>
  <si>
    <t>2.b)  I stand up for my ideas, opinions and attitudes; even though it sometimes results in stepping on peoples toes.</t>
  </si>
  <si>
    <t>2.c)  I listen for, and seek out, ideas, opinions and attitudes different from my own.  I have clear convictions but respond to sound ideas by changing my mind.</t>
  </si>
  <si>
    <t>2.d)  When ideas, opinions, or attitudes differ from my own, I initiate middleground positions.</t>
  </si>
  <si>
    <t>2.e)  I go along with the opinions, attitudes, and ideas of customers and others or avoid taking sides.</t>
  </si>
  <si>
    <t>Element 3: Energetic Enthusiasm</t>
  </si>
  <si>
    <t>3.a)  I am enthusiastic enough to get by.</t>
  </si>
  <si>
    <t>3.b)  I offer positive suggestions to keep things moving along.</t>
  </si>
  <si>
    <t>3.c)  I know what I am after and pressure others into accepting what I want.</t>
  </si>
  <si>
    <t>3.d)  I direct my full energies into what I am doing and others respond enthusiastically.</t>
  </si>
  <si>
    <t>3.e)  I support, encourage, and compliment others on what they want to do.</t>
  </si>
  <si>
    <t>Element 4: Conflict</t>
  </si>
  <si>
    <t>4.a)  When conflict arises, I try to be fair but firm and get an equitable solution.</t>
  </si>
  <si>
    <t>4.b)  When conflict arises, I try to identify reasons for it and to resolve underlying causes.</t>
  </si>
  <si>
    <t>4.c)  When conflict arises, I try to remain neutral or stay out of it.</t>
  </si>
  <si>
    <t>4.d)  When conflict arises, I try to stop it or to win my position.</t>
  </si>
  <si>
    <t>4.e)  I try to avoid generating conflict, but when it does appear, I try to soothe feelings and to keep people together.</t>
  </si>
  <si>
    <t>Element 5: Temper</t>
  </si>
  <si>
    <t>5.a)  When things are not going right, I defend, resist, or come back with counter arguments.</t>
  </si>
  <si>
    <t>5.b)  Because of the disturbance that tensions can produce, I react in a warm and friendly way.</t>
  </si>
  <si>
    <t>5.c)  When aroused, I contain myself, although my impatience is visible.</t>
  </si>
  <si>
    <t>5.d)  Under tension, I feel unsure which way to turn or shift to avoid further pressure.</t>
  </si>
  <si>
    <t>5.e)  By remaining neutral, I rarely get upset.</t>
  </si>
  <si>
    <t>Element 6: Humour</t>
  </si>
  <si>
    <t xml:space="preserve">6.a)  My humour aims at maintaining friendly relations; when strains do arise, it shifts attention away from  the serious side. </t>
  </si>
  <si>
    <t>6.b)  My humour is intended to be persuasive in gaining acceptance for myself or my views.</t>
  </si>
  <si>
    <t>6.c)  My humour is seen by others as rather pointless.</t>
  </si>
  <si>
    <t>6.d)  My humour is hard-hitting.</t>
  </si>
  <si>
    <t>6.e)  My humour fits the situation, and gives perspective; I retain a sense of humour even under pressure.</t>
  </si>
  <si>
    <t>Labels for Negotiating Style Chart</t>
  </si>
  <si>
    <t>Indifferent</t>
  </si>
  <si>
    <t>Concessionary</t>
  </si>
  <si>
    <t>Collaborative</t>
  </si>
  <si>
    <t>Positional</t>
  </si>
  <si>
    <t>Compromising</t>
  </si>
  <si>
    <t>DO NOT CHANGE THE DATA IN THE AREA BELOW</t>
  </si>
  <si>
    <t>Minimizer value</t>
  </si>
  <si>
    <t>1 Decision</t>
  </si>
  <si>
    <t>B</t>
  </si>
  <si>
    <t>C</t>
  </si>
  <si>
    <t>D</t>
  </si>
  <si>
    <t>E</t>
  </si>
  <si>
    <t>A</t>
  </si>
  <si>
    <t>2 Convictions</t>
  </si>
  <si>
    <t>3 Energetic Enthusiasm</t>
  </si>
  <si>
    <t>4 Conflict</t>
  </si>
  <si>
    <t>5 Temper</t>
  </si>
  <si>
    <t>6 Humour</t>
  </si>
  <si>
    <t>Totals</t>
  </si>
  <si>
    <t>Figure 1: Negotiating Styles</t>
  </si>
  <si>
    <t>Figure 2: Negotiating Styles and Social Styles</t>
  </si>
  <si>
    <t>Negotiation Style</t>
  </si>
  <si>
    <r>
      <t>Indifferent</t>
    </r>
    <r>
      <rPr>
        <sz val="12"/>
        <color theme="1"/>
        <rFont val="Arial"/>
        <family val="2"/>
      </rPr>
      <t xml:space="preserve"> </t>
    </r>
  </si>
  <si>
    <r>
      <t>Compromising</t>
    </r>
    <r>
      <rPr>
        <sz val="12"/>
        <color theme="1"/>
        <rFont val="Arial"/>
        <family val="2"/>
      </rPr>
      <t xml:space="preserve"> </t>
    </r>
  </si>
  <si>
    <r>
      <t>Concessionary</t>
    </r>
    <r>
      <rPr>
        <sz val="12"/>
        <color theme="0"/>
        <rFont val="Arial"/>
        <family val="2"/>
      </rPr>
      <t xml:space="preserve"> </t>
    </r>
  </si>
  <si>
    <t xml:space="preserve">This will be the name on your name tent </t>
  </si>
  <si>
    <r>
      <rPr>
        <b/>
        <sz val="11"/>
        <color rgb="FFC00000"/>
        <rFont val="Calibri"/>
        <family val="2"/>
        <scheme val="minor"/>
      </rPr>
      <t xml:space="preserve">NOTE TO POPULATE THE CELLS WITH A DIFFERENT LANGUAGE </t>
    </r>
    <r>
      <rPr>
        <sz val="11"/>
        <color theme="1"/>
        <rFont val="Calibri"/>
        <family val="2"/>
        <scheme val="minor"/>
      </rPr>
      <t>Please click in cell B4 and you have several languages from which to choose.  Once you choose your prefferred language then the remaining cells will be populated with questions in your chosen language. If you have any questions please contact jpamiln@b2bprofessionalsales.com</t>
    </r>
  </si>
  <si>
    <t>Counter for technology profule Most Like You</t>
  </si>
  <si>
    <t>Lead Negotiator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</si>
</sst>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0"/>
      <color theme="1"/>
      <name val="Arial"/>
      <family val="2"/>
    </font>
    <font>
      <b/>
      <sz val="11"/>
      <color theme="0"/>
      <name val="Calibri"/>
      <family val="2"/>
      <scheme val="minor"/>
    </font>
    <font>
      <b/>
      <sz val="11"/>
      <color theme="1"/>
      <name val="Calibri"/>
      <family val="2"/>
      <scheme val="minor"/>
    </font>
    <font>
      <b/>
      <sz val="12"/>
      <color theme="1"/>
      <name val="Calibri"/>
      <family val="2"/>
      <scheme val="minor"/>
    </font>
    <font>
      <b/>
      <sz val="12"/>
      <color theme="0"/>
      <name val="Calibri"/>
      <family val="2"/>
      <scheme val="minor"/>
    </font>
    <font>
      <b/>
      <sz val="16"/>
      <color theme="1"/>
      <name val="Calibri"/>
      <family val="2"/>
      <scheme val="minor"/>
    </font>
    <font>
      <b/>
      <sz val="14"/>
      <color theme="0"/>
      <name val="Calibri"/>
      <family val="2"/>
      <scheme val="minor"/>
    </font>
    <font>
      <u/>
      <sz val="11"/>
      <color theme="10"/>
      <name val="Calibri"/>
      <family val="2"/>
      <scheme val="minor"/>
    </font>
    <font>
      <u/>
      <sz val="11"/>
      <color theme="11"/>
      <name val="Calibri"/>
      <family val="2"/>
      <scheme val="minor"/>
    </font>
    <font>
      <b/>
      <sz val="11"/>
      <color rgb="FFFF0000"/>
      <name val="Calibri"/>
      <family val="2"/>
      <scheme val="minor"/>
    </font>
    <font>
      <b/>
      <i/>
      <sz val="16"/>
      <color theme="1"/>
      <name val="Calibri"/>
      <family val="2"/>
      <scheme val="minor"/>
    </font>
    <font>
      <b/>
      <sz val="14"/>
      <color theme="1"/>
      <name val="Calibri"/>
      <family val="2"/>
      <scheme val="minor"/>
    </font>
    <font>
      <b/>
      <sz val="11"/>
      <color theme="1"/>
      <name val="Arial"/>
      <family val="2"/>
    </font>
    <font>
      <b/>
      <sz val="11"/>
      <color theme="1"/>
      <name val="Wingdings"/>
      <charset val="2"/>
    </font>
    <font>
      <b/>
      <sz val="11"/>
      <color theme="0"/>
      <name val="Arial"/>
      <family val="2"/>
    </font>
    <font>
      <sz val="18"/>
      <color theme="1"/>
      <name val="Felt Tip Roman"/>
    </font>
    <font>
      <b/>
      <sz val="18"/>
      <color theme="0"/>
      <name val="Calibri"/>
      <family val="2"/>
      <scheme val="minor"/>
    </font>
    <font>
      <b/>
      <sz val="16"/>
      <color theme="0"/>
      <name val="Calibri"/>
      <family val="2"/>
      <scheme val="minor"/>
    </font>
    <font>
      <sz val="12"/>
      <color theme="1"/>
      <name val="Calibri"/>
      <family val="2"/>
      <scheme val="minor"/>
    </font>
    <font>
      <i/>
      <sz val="20"/>
      <color theme="1"/>
      <name val="Calibri"/>
      <family val="2"/>
      <scheme val="minor"/>
    </font>
    <font>
      <b/>
      <sz val="36"/>
      <color theme="1"/>
      <name val="Calibri"/>
      <family val="2"/>
      <scheme val="minor"/>
    </font>
    <font>
      <b/>
      <sz val="210"/>
      <color theme="1"/>
      <name val="Felt Tip Roman"/>
    </font>
    <font>
      <b/>
      <sz val="48"/>
      <color theme="1"/>
      <name val="Calibri"/>
      <family val="2"/>
      <scheme val="minor"/>
    </font>
    <font>
      <b/>
      <sz val="10"/>
      <color theme="1"/>
      <name val="Arial"/>
      <family val="2"/>
    </font>
    <font>
      <sz val="11"/>
      <color theme="0" tint="-0.34998626667073579"/>
      <name val="Calibri"/>
      <family val="2"/>
      <scheme val="minor"/>
    </font>
    <font>
      <b/>
      <sz val="11"/>
      <color theme="0" tint="-0.34998626667073579"/>
      <name val="Calibri"/>
      <family val="2"/>
      <scheme val="minor"/>
    </font>
    <font>
      <b/>
      <sz val="12"/>
      <color theme="1"/>
      <name val="Arial"/>
      <family val="2"/>
    </font>
    <font>
      <b/>
      <i/>
      <sz val="10"/>
      <color theme="1"/>
      <name val="Arial"/>
      <family val="2"/>
    </font>
    <font>
      <i/>
      <sz val="10"/>
      <color theme="1"/>
      <name val="Arial"/>
      <family val="2"/>
    </font>
    <font>
      <b/>
      <sz val="10"/>
      <color theme="0"/>
      <name val="Arial"/>
      <family val="2"/>
    </font>
    <font>
      <sz val="10"/>
      <name val="Arial"/>
    </font>
    <font>
      <i/>
      <sz val="12"/>
      <name val="Arial"/>
      <family val="2"/>
    </font>
    <font>
      <b/>
      <sz val="20"/>
      <name val="Arial"/>
      <family val="2"/>
    </font>
    <font>
      <b/>
      <u/>
      <sz val="20"/>
      <name val="Arial"/>
      <family val="2"/>
    </font>
    <font>
      <sz val="10"/>
      <name val="Arial"/>
      <family val="2"/>
    </font>
    <font>
      <b/>
      <sz val="16"/>
      <name val="Arial"/>
      <family val="2"/>
    </font>
    <font>
      <b/>
      <sz val="10"/>
      <name val="Arial"/>
      <family val="2"/>
    </font>
    <font>
      <b/>
      <sz val="14"/>
      <name val="Arial"/>
      <family val="2"/>
    </font>
    <font>
      <b/>
      <sz val="12"/>
      <color theme="0"/>
      <name val="Arial"/>
      <family val="2"/>
    </font>
    <font>
      <b/>
      <sz val="12"/>
      <name val="Arial"/>
      <family val="2"/>
    </font>
    <font>
      <b/>
      <sz val="18"/>
      <color theme="0"/>
      <name val="Arial"/>
      <family val="2"/>
    </font>
    <font>
      <sz val="12"/>
      <color theme="1"/>
      <name val="Arial"/>
      <family val="2"/>
    </font>
    <font>
      <sz val="12"/>
      <color theme="0"/>
      <name val="Arial"/>
      <family val="2"/>
    </font>
    <font>
      <b/>
      <sz val="13"/>
      <color theme="1"/>
      <name val="Calibri"/>
      <family val="2"/>
      <scheme val="minor"/>
    </font>
    <font>
      <b/>
      <sz val="10"/>
      <color theme="1"/>
      <name val="Calibri"/>
      <family val="2"/>
      <scheme val="minor"/>
    </font>
    <font>
      <b/>
      <sz val="11"/>
      <color rgb="FFC00000"/>
      <name val="Calibri"/>
      <family val="2"/>
      <scheme val="minor"/>
    </font>
    <font>
      <sz val="10"/>
      <color theme="0"/>
      <name val="Arial"/>
      <family val="2"/>
    </font>
  </fonts>
  <fills count="22">
    <fill>
      <patternFill patternType="none"/>
    </fill>
    <fill>
      <patternFill patternType="gray125"/>
    </fill>
    <fill>
      <patternFill patternType="solid">
        <fgColor rgb="FFFF000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FCD117"/>
        <bgColor indexed="64"/>
      </patternFill>
    </fill>
    <fill>
      <patternFill patternType="solid">
        <fgColor rgb="FFC3C3C9"/>
        <bgColor indexed="64"/>
      </patternFill>
    </fill>
    <fill>
      <patternFill patternType="solid">
        <fgColor rgb="FF917377"/>
        <bgColor indexed="64"/>
      </patternFill>
    </fill>
    <fill>
      <patternFill patternType="solid">
        <fgColor rgb="FF509E2F"/>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rgb="FF92D050"/>
        <bgColor indexed="64"/>
      </patternFill>
    </fill>
  </fills>
  <borders count="2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indexed="64"/>
      </top>
      <bottom style="medium">
        <color indexed="64"/>
      </bottom>
      <diagonal/>
    </border>
    <border>
      <left style="medium">
        <color indexed="64"/>
      </left>
      <right style="thick">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8">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31" fillId="0" borderId="0"/>
  </cellStyleXfs>
  <cellXfs count="334">
    <xf numFmtId="0" fontId="0" fillId="0" borderId="0" xfId="0"/>
    <xf numFmtId="0" fontId="0" fillId="0" borderId="0" xfId="0" applyAlignment="1">
      <alignment horizontal="center" vertical="center"/>
    </xf>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1" fillId="0" borderId="0" xfId="0" applyFont="1" applyAlignment="1">
      <alignment horizontal="right" vertical="center" readingOrder="2"/>
    </xf>
    <xf numFmtId="0" fontId="0" fillId="0" borderId="0" xfId="0" applyBorder="1" applyAlignment="1">
      <alignment vertical="center"/>
    </xf>
    <xf numFmtId="0" fontId="1" fillId="0" borderId="6" xfId="0" applyFont="1" applyBorder="1" applyAlignment="1">
      <alignment vertical="center"/>
    </xf>
    <xf numFmtId="0" fontId="0" fillId="0" borderId="6" xfId="0" applyBorder="1" applyAlignment="1">
      <alignment vertical="center"/>
    </xf>
    <xf numFmtId="0" fontId="0" fillId="0" borderId="9" xfId="0"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center" vertical="center"/>
    </xf>
    <xf numFmtId="0" fontId="1" fillId="4" borderId="1" xfId="0" applyFont="1" applyFill="1" applyBorder="1" applyAlignment="1">
      <alignment vertical="center"/>
    </xf>
    <xf numFmtId="0" fontId="1" fillId="4" borderId="4" xfId="0" applyFont="1" applyFill="1" applyBorder="1" applyAlignment="1">
      <alignment vertical="center"/>
    </xf>
    <xf numFmtId="0" fontId="1" fillId="4" borderId="6" xfId="0" applyFont="1" applyFill="1" applyBorder="1" applyAlignment="1">
      <alignment vertical="center"/>
    </xf>
    <xf numFmtId="0" fontId="1" fillId="5" borderId="1" xfId="0" applyFont="1" applyFill="1" applyBorder="1" applyAlignment="1">
      <alignment vertical="center"/>
    </xf>
    <xf numFmtId="0" fontId="1" fillId="5" borderId="4" xfId="0" applyFont="1" applyFill="1" applyBorder="1" applyAlignment="1">
      <alignment vertical="center"/>
    </xf>
    <xf numFmtId="0" fontId="1" fillId="5" borderId="6" xfId="0" applyFont="1" applyFill="1" applyBorder="1" applyAlignment="1">
      <alignment vertical="center"/>
    </xf>
    <xf numFmtId="0" fontId="1" fillId="4" borderId="9" xfId="0" applyFont="1" applyFill="1" applyBorder="1" applyAlignment="1">
      <alignment vertical="center"/>
    </xf>
    <xf numFmtId="0" fontId="1" fillId="4" borderId="10" xfId="0" applyFont="1" applyFill="1" applyBorder="1" applyAlignment="1">
      <alignment vertical="center"/>
    </xf>
    <xf numFmtId="0" fontId="1" fillId="4" borderId="11" xfId="0" applyFont="1" applyFill="1" applyBorder="1" applyAlignment="1">
      <alignment vertical="center"/>
    </xf>
    <xf numFmtId="0" fontId="1" fillId="5" borderId="12" xfId="0" applyFont="1" applyFill="1" applyBorder="1" applyAlignment="1">
      <alignment vertical="center"/>
    </xf>
    <xf numFmtId="0" fontId="1" fillId="4" borderId="12" xfId="0" applyFont="1" applyFill="1" applyBorder="1" applyAlignment="1">
      <alignment vertical="center"/>
    </xf>
    <xf numFmtId="0" fontId="0" fillId="6" borderId="1" xfId="0" applyFill="1" applyBorder="1" applyAlignment="1">
      <alignment horizontal="center" vertical="center"/>
    </xf>
    <xf numFmtId="0" fontId="5" fillId="2" borderId="11" xfId="0" applyFont="1" applyFill="1" applyBorder="1" applyAlignment="1">
      <alignment horizontal="center" vertical="center"/>
    </xf>
    <xf numFmtId="0" fontId="5" fillId="8" borderId="12" xfId="0" applyFont="1" applyFill="1" applyBorder="1" applyAlignment="1">
      <alignment horizontal="center" vertical="center"/>
    </xf>
    <xf numFmtId="0" fontId="4" fillId="6" borderId="12" xfId="0" applyFont="1" applyFill="1" applyBorder="1" applyAlignment="1">
      <alignment horizontal="center" vertical="center"/>
    </xf>
    <xf numFmtId="0" fontId="5" fillId="2" borderId="12" xfId="0" applyFont="1" applyFill="1" applyBorder="1" applyAlignment="1">
      <alignment horizontal="center" vertical="center"/>
    </xf>
    <xf numFmtId="0" fontId="5" fillId="7" borderId="12" xfId="0" applyFont="1" applyFill="1" applyBorder="1" applyAlignment="1">
      <alignment horizontal="center" vertical="center"/>
    </xf>
    <xf numFmtId="0" fontId="0" fillId="6" borderId="12" xfId="0" applyFill="1" applyBorder="1" applyAlignment="1">
      <alignment horizontal="center" vertical="center"/>
    </xf>
    <xf numFmtId="0" fontId="6" fillId="0" borderId="0" xfId="0" applyFont="1" applyAlignment="1">
      <alignment vertical="center"/>
    </xf>
    <xf numFmtId="0" fontId="0" fillId="0" borderId="2" xfId="0" applyBorder="1" applyAlignment="1">
      <alignment horizontal="center" vertical="center"/>
    </xf>
    <xf numFmtId="0" fontId="2" fillId="3" borderId="3" xfId="0" applyFont="1" applyFill="1" applyBorder="1" applyAlignment="1">
      <alignment vertical="center"/>
    </xf>
    <xf numFmtId="0" fontId="2" fillId="3" borderId="5" xfId="0" applyFont="1" applyFill="1" applyBorder="1" applyAlignment="1">
      <alignment vertical="center"/>
    </xf>
    <xf numFmtId="0" fontId="0" fillId="0" borderId="7" xfId="0" applyBorder="1" applyAlignment="1">
      <alignment horizontal="center" vertical="center"/>
    </xf>
    <xf numFmtId="0" fontId="2" fillId="3" borderId="8" xfId="0" applyFont="1" applyFill="1" applyBorder="1" applyAlignment="1">
      <alignment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0" fillId="0" borderId="3" xfId="0" applyBorder="1" applyAlignment="1">
      <alignment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2" xfId="0" applyFont="1" applyFill="1" applyBorder="1" applyAlignment="1">
      <alignment vertical="center" wrapText="1"/>
    </xf>
    <xf numFmtId="0" fontId="1" fillId="0" borderId="0" xfId="0" applyFont="1" applyAlignment="1">
      <alignment horizontal="center" vertical="center"/>
    </xf>
    <xf numFmtId="0" fontId="0" fillId="9" borderId="0" xfId="0" applyFill="1" applyAlignment="1">
      <alignment horizontal="center" vertical="center" wrapText="1"/>
    </xf>
    <xf numFmtId="0" fontId="0" fillId="9" borderId="3" xfId="0" applyFill="1" applyBorder="1" applyAlignment="1">
      <alignment horizontal="center" vertical="center"/>
    </xf>
    <xf numFmtId="0" fontId="0" fillId="9" borderId="5" xfId="0" applyFill="1" applyBorder="1" applyAlignment="1">
      <alignment horizontal="left" vertical="center" wrapText="1"/>
    </xf>
    <xf numFmtId="0" fontId="0" fillId="9" borderId="8" xfId="0" applyFill="1" applyBorder="1" applyAlignment="1">
      <alignment vertical="center"/>
    </xf>
    <xf numFmtId="0" fontId="0" fillId="9" borderId="0" xfId="0" applyFill="1" applyAlignment="1">
      <alignment vertical="center"/>
    </xf>
    <xf numFmtId="0" fontId="0" fillId="9" borderId="3" xfId="0" applyFill="1" applyBorder="1" applyAlignment="1">
      <alignment horizontal="left" vertical="center" wrapText="1"/>
    </xf>
    <xf numFmtId="0" fontId="0" fillId="9" borderId="0" xfId="0" applyFill="1" applyBorder="1" applyAlignment="1">
      <alignment vertical="center"/>
    </xf>
    <xf numFmtId="0" fontId="0" fillId="9" borderId="0" xfId="0" applyFill="1" applyAlignment="1">
      <alignment horizontal="center" vertical="center"/>
    </xf>
    <xf numFmtId="0" fontId="0" fillId="9" borderId="6" xfId="0" applyFill="1" applyBorder="1" applyAlignment="1">
      <alignment vertical="center"/>
    </xf>
    <xf numFmtId="0" fontId="0" fillId="9" borderId="7" xfId="0" applyFill="1" applyBorder="1" applyAlignment="1">
      <alignment horizontal="left" vertical="center" wrapText="1"/>
    </xf>
    <xf numFmtId="0" fontId="0" fillId="9" borderId="0" xfId="0" applyFill="1" applyBorder="1" applyAlignment="1">
      <alignment horizontal="center" vertical="center"/>
    </xf>
    <xf numFmtId="0" fontId="0" fillId="9" borderId="0" xfId="0" applyFill="1" applyBorder="1" applyAlignment="1">
      <alignment horizontal="left" vertical="center" wrapText="1"/>
    </xf>
    <xf numFmtId="0" fontId="0" fillId="9" borderId="0" xfId="0" applyFill="1" applyAlignment="1">
      <alignment horizontal="left" vertical="center" wrapText="1"/>
    </xf>
    <xf numFmtId="0" fontId="1" fillId="9" borderId="6" xfId="0" applyFont="1" applyFill="1" applyBorder="1" applyAlignment="1">
      <alignment vertical="center"/>
    </xf>
    <xf numFmtId="0" fontId="0" fillId="9" borderId="0" xfId="0" applyFill="1"/>
    <xf numFmtId="0" fontId="0" fillId="10" borderId="16" xfId="0" applyFont="1" applyFill="1" applyBorder="1" applyAlignment="1">
      <alignment vertical="center"/>
    </xf>
    <xf numFmtId="0" fontId="3" fillId="10" borderId="15" xfId="0" applyFont="1" applyFill="1" applyBorder="1" applyAlignment="1">
      <alignment horizontal="left" vertical="center" wrapText="1"/>
    </xf>
    <xf numFmtId="0" fontId="3" fillId="4" borderId="15" xfId="0" applyFont="1" applyFill="1" applyBorder="1" applyAlignment="1">
      <alignment horizontal="left" vertical="center"/>
    </xf>
    <xf numFmtId="0" fontId="3" fillId="4" borderId="17" xfId="0" applyFont="1" applyFill="1" applyBorder="1" applyAlignment="1">
      <alignment horizontal="left" vertical="center"/>
    </xf>
    <xf numFmtId="0" fontId="3" fillId="4" borderId="21" xfId="0" applyFont="1" applyFill="1" applyBorder="1" applyAlignment="1">
      <alignment horizontal="left" vertical="center"/>
    </xf>
    <xf numFmtId="0" fontId="3" fillId="10" borderId="21" xfId="0" applyFont="1" applyFill="1" applyBorder="1" applyAlignment="1">
      <alignment horizontal="left" vertical="center" wrapText="1"/>
    </xf>
    <xf numFmtId="0" fontId="3" fillId="11" borderId="19" xfId="0" applyFont="1" applyFill="1" applyBorder="1" applyAlignment="1">
      <alignment horizontal="left" vertical="center"/>
    </xf>
    <xf numFmtId="0" fontId="3" fillId="11" borderId="17" xfId="0" applyFont="1" applyFill="1" applyBorder="1" applyAlignment="1">
      <alignment horizontal="left" vertical="center"/>
    </xf>
    <xf numFmtId="0" fontId="2" fillId="3" borderId="6" xfId="0" applyFont="1" applyFill="1" applyBorder="1" applyAlignment="1">
      <alignment horizontal="left" vertical="center"/>
    </xf>
    <xf numFmtId="0" fontId="0" fillId="4" borderId="16" xfId="0" applyFont="1" applyFill="1" applyBorder="1" applyAlignment="1">
      <alignment vertical="center" wrapText="1"/>
    </xf>
    <xf numFmtId="0" fontId="0" fillId="4" borderId="22" xfId="0" applyFont="1" applyFill="1" applyBorder="1" applyAlignment="1">
      <alignment vertical="center" wrapText="1"/>
    </xf>
    <xf numFmtId="0" fontId="0" fillId="10" borderId="22" xfId="0" applyFont="1" applyFill="1" applyBorder="1" applyAlignment="1">
      <alignment vertical="center" wrapText="1"/>
    </xf>
    <xf numFmtId="0" fontId="0" fillId="11" borderId="20" xfId="0" applyFont="1" applyFill="1" applyBorder="1" applyAlignment="1">
      <alignment vertical="center" wrapText="1"/>
    </xf>
    <xf numFmtId="0" fontId="0" fillId="11" borderId="18" xfId="0" applyFont="1" applyFill="1" applyBorder="1" applyAlignment="1">
      <alignment vertical="center" wrapText="1"/>
    </xf>
    <xf numFmtId="0" fontId="2" fillId="3" borderId="8" xfId="0" applyFont="1" applyFill="1" applyBorder="1" applyAlignment="1">
      <alignment vertical="center" wrapText="1"/>
    </xf>
    <xf numFmtId="0" fontId="10" fillId="9" borderId="3" xfId="0" applyFont="1" applyFill="1" applyBorder="1" applyAlignment="1">
      <alignment horizontal="center" vertical="center"/>
    </xf>
    <xf numFmtId="0" fontId="10" fillId="9" borderId="5" xfId="0" applyFont="1" applyFill="1" applyBorder="1" applyAlignment="1">
      <alignment horizontal="center" vertical="center"/>
    </xf>
    <xf numFmtId="0" fontId="10" fillId="9" borderId="8" xfId="0" applyFont="1" applyFill="1" applyBorder="1" applyAlignment="1">
      <alignment horizontal="center" vertical="center"/>
    </xf>
    <xf numFmtId="0" fontId="0" fillId="0" borderId="11" xfId="0" applyBorder="1" applyAlignment="1">
      <alignment horizontal="center" vertical="center"/>
    </xf>
    <xf numFmtId="0" fontId="0" fillId="9" borderId="1" xfId="0" applyFill="1" applyBorder="1" applyAlignment="1">
      <alignment vertical="center"/>
    </xf>
    <xf numFmtId="0" fontId="11" fillId="0" borderId="12" xfId="0" applyFont="1" applyBorder="1" applyAlignment="1">
      <alignment horizontal="center" vertical="center"/>
    </xf>
    <xf numFmtId="0" fontId="0" fillId="3" borderId="3" xfId="0" applyFill="1" applyBorder="1" applyAlignment="1">
      <alignment horizontal="center" vertical="center"/>
    </xf>
    <xf numFmtId="0" fontId="1" fillId="5" borderId="12" xfId="0" applyFont="1" applyFill="1" applyBorder="1" applyAlignment="1">
      <alignment vertical="center" wrapText="1"/>
    </xf>
    <xf numFmtId="0" fontId="1" fillId="5" borderId="1" xfId="0" applyFont="1" applyFill="1" applyBorder="1" applyAlignment="1">
      <alignment vertical="center" wrapText="1"/>
    </xf>
    <xf numFmtId="0" fontId="1" fillId="0" borderId="12" xfId="0" applyFont="1" applyBorder="1" applyAlignment="1">
      <alignment horizontal="center" vertical="center"/>
    </xf>
    <xf numFmtId="0" fontId="0" fillId="9" borderId="13" xfId="0" applyFill="1" applyBorder="1" applyAlignment="1">
      <alignment vertical="center"/>
    </xf>
    <xf numFmtId="0" fontId="0" fillId="9" borderId="7" xfId="0" applyFill="1" applyBorder="1" applyAlignment="1">
      <alignment vertical="center"/>
    </xf>
    <xf numFmtId="0" fontId="0" fillId="9" borderId="12" xfId="0" applyFill="1" applyBorder="1" applyAlignment="1">
      <alignment horizontal="left" vertical="center" wrapText="1"/>
    </xf>
    <xf numFmtId="0" fontId="0" fillId="9" borderId="8" xfId="0" applyFill="1" applyBorder="1" applyAlignment="1">
      <alignment horizontal="left" vertical="center" wrapText="1"/>
    </xf>
    <xf numFmtId="0" fontId="1" fillId="4" borderId="12" xfId="0" applyFont="1" applyFill="1" applyBorder="1" applyAlignment="1">
      <alignment vertical="center" wrapText="1"/>
    </xf>
    <xf numFmtId="0" fontId="1" fillId="5" borderId="9" xfId="0" applyFont="1" applyFill="1" applyBorder="1" applyAlignment="1">
      <alignment horizontal="center" vertical="center"/>
    </xf>
    <xf numFmtId="0" fontId="1" fillId="5" borderId="12" xfId="0" applyFont="1" applyFill="1" applyBorder="1" applyAlignment="1">
      <alignment horizontal="center" vertical="center"/>
    </xf>
    <xf numFmtId="0" fontId="0" fillId="9" borderId="4" xfId="0" applyFill="1" applyBorder="1" applyAlignment="1">
      <alignment horizontal="center" vertical="center"/>
    </xf>
    <xf numFmtId="0" fontId="1" fillId="9" borderId="23" xfId="0" applyFont="1" applyFill="1" applyBorder="1" applyAlignment="1">
      <alignment vertical="center"/>
    </xf>
    <xf numFmtId="0" fontId="0" fillId="9" borderId="4" xfId="0" applyFill="1" applyBorder="1" applyAlignment="1">
      <alignment vertical="center"/>
    </xf>
    <xf numFmtId="0" fontId="0" fillId="9" borderId="5" xfId="0" applyFill="1" applyBorder="1" applyAlignment="1">
      <alignment horizontal="center" vertical="center"/>
    </xf>
    <xf numFmtId="0" fontId="0" fillId="0" borderId="9" xfId="0" applyBorder="1" applyAlignment="1">
      <alignment vertical="center"/>
    </xf>
    <xf numFmtId="0" fontId="2" fillId="3" borderId="3" xfId="0" applyFont="1" applyFill="1" applyBorder="1" applyAlignment="1">
      <alignment horizontal="center" vertical="center"/>
    </xf>
    <xf numFmtId="0" fontId="3" fillId="12" borderId="9" xfId="0" applyFont="1" applyFill="1" applyBorder="1" applyAlignment="1">
      <alignment vertical="center"/>
    </xf>
    <xf numFmtId="0" fontId="0" fillId="0" borderId="3" xfId="0" applyBorder="1" applyAlignment="1">
      <alignment horizontal="center" vertical="center"/>
    </xf>
    <xf numFmtId="0" fontId="3" fillId="13" borderId="10" xfId="0" applyFont="1" applyFill="1" applyBorder="1" applyAlignment="1">
      <alignment vertical="center"/>
    </xf>
    <xf numFmtId="0" fontId="0" fillId="0" borderId="5" xfId="0" applyBorder="1" applyAlignment="1">
      <alignment horizontal="center" vertical="center"/>
    </xf>
    <xf numFmtId="0" fontId="2" fillId="14" borderId="10" xfId="0" applyFont="1" applyFill="1" applyBorder="1" applyAlignment="1">
      <alignment vertical="center"/>
    </xf>
    <xf numFmtId="0" fontId="2" fillId="15" borderId="11" xfId="0" applyFont="1" applyFill="1" applyBorder="1" applyAlignment="1">
      <alignment vertical="center"/>
    </xf>
    <xf numFmtId="0" fontId="2" fillId="3" borderId="11" xfId="0" applyFont="1" applyFill="1" applyBorder="1" applyAlignment="1">
      <alignment vertical="center"/>
    </xf>
    <xf numFmtId="0" fontId="3" fillId="4" borderId="12" xfId="0" applyFont="1" applyFill="1" applyBorder="1" applyAlignment="1">
      <alignment horizontal="center" vertical="center" wrapText="1"/>
    </xf>
    <xf numFmtId="0" fontId="0" fillId="9" borderId="8" xfId="0" applyFill="1" applyBorder="1" applyAlignment="1">
      <alignment horizontal="center" vertical="center"/>
    </xf>
    <xf numFmtId="0" fontId="13" fillId="0" borderId="0" xfId="0" applyFont="1" applyAlignment="1">
      <alignment horizontal="right"/>
    </xf>
    <xf numFmtId="0" fontId="0" fillId="0" borderId="0" xfId="0" applyAlignment="1">
      <alignment horizontal="right"/>
    </xf>
    <xf numFmtId="0" fontId="14" fillId="0" borderId="0" xfId="0" applyFont="1" applyAlignment="1">
      <alignment horizontal="left"/>
    </xf>
    <xf numFmtId="0" fontId="13" fillId="6" borderId="0" xfId="0" applyFont="1" applyFill="1" applyAlignment="1">
      <alignment horizontal="center"/>
    </xf>
    <xf numFmtId="0" fontId="15" fillId="2" borderId="0" xfId="0" applyFont="1" applyFill="1" applyAlignment="1">
      <alignment horizontal="center"/>
    </xf>
    <xf numFmtId="0" fontId="15" fillId="7" borderId="0" xfId="0" applyFont="1" applyFill="1" applyAlignment="1">
      <alignment horizontal="center"/>
    </xf>
    <xf numFmtId="0" fontId="15" fillId="8" borderId="0" xfId="0" applyFont="1" applyFill="1" applyAlignment="1">
      <alignment horizontal="center"/>
    </xf>
    <xf numFmtId="0" fontId="0" fillId="5" borderId="0" xfId="0" applyFill="1"/>
    <xf numFmtId="0" fontId="16" fillId="5" borderId="0" xfId="0" applyFont="1" applyFill="1" applyAlignment="1">
      <alignment vertical="center"/>
    </xf>
    <xf numFmtId="0" fontId="2" fillId="2" borderId="1" xfId="0" applyFont="1" applyFill="1" applyBorder="1"/>
    <xf numFmtId="0" fontId="2" fillId="2" borderId="3" xfId="0" applyFont="1" applyFill="1" applyBorder="1"/>
    <xf numFmtId="0" fontId="2" fillId="2" borderId="4" xfId="0" applyFont="1" applyFill="1" applyBorder="1" applyAlignment="1">
      <alignment horizontal="center"/>
    </xf>
    <xf numFmtId="0" fontId="2" fillId="2" borderId="6" xfId="0" applyFont="1" applyFill="1" applyBorder="1" applyAlignment="1">
      <alignment horizontal="center"/>
    </xf>
    <xf numFmtId="0" fontId="3" fillId="6" borderId="1" xfId="0" applyFont="1" applyFill="1" applyBorder="1"/>
    <xf numFmtId="0" fontId="3" fillId="6" borderId="3" xfId="0" applyFont="1" applyFill="1" applyBorder="1"/>
    <xf numFmtId="0" fontId="3" fillId="6" borderId="4" xfId="0" applyFont="1" applyFill="1" applyBorder="1" applyAlignment="1">
      <alignment horizontal="center"/>
    </xf>
    <xf numFmtId="0" fontId="3" fillId="6" borderId="6" xfId="0" applyFont="1" applyFill="1" applyBorder="1" applyAlignment="1">
      <alignment horizontal="center"/>
    </xf>
    <xf numFmtId="0" fontId="2" fillId="7" borderId="1" xfId="0" applyFont="1" applyFill="1" applyBorder="1"/>
    <xf numFmtId="0" fontId="2" fillId="7" borderId="3" xfId="0" applyFont="1" applyFill="1" applyBorder="1"/>
    <xf numFmtId="0" fontId="2" fillId="7" borderId="4" xfId="0" applyFont="1" applyFill="1" applyBorder="1" applyAlignment="1">
      <alignment horizontal="center"/>
    </xf>
    <xf numFmtId="0" fontId="2" fillId="7" borderId="6" xfId="0" applyFont="1" applyFill="1" applyBorder="1" applyAlignment="1">
      <alignment horizontal="center"/>
    </xf>
    <xf numFmtId="0" fontId="2" fillId="8" borderId="1" xfId="0" applyFont="1" applyFill="1" applyBorder="1"/>
    <xf numFmtId="0" fontId="2" fillId="8" borderId="3" xfId="0" applyFont="1" applyFill="1" applyBorder="1"/>
    <xf numFmtId="0" fontId="2" fillId="8" borderId="4" xfId="0" applyFont="1" applyFill="1" applyBorder="1" applyAlignment="1">
      <alignment horizontal="center"/>
    </xf>
    <xf numFmtId="0" fontId="2" fillId="8" borderId="6" xfId="0" applyFont="1" applyFill="1" applyBorder="1" applyAlignment="1">
      <alignment horizontal="center"/>
    </xf>
    <xf numFmtId="0" fontId="2" fillId="3" borderId="0" xfId="0" applyFont="1" applyFill="1" applyBorder="1" applyAlignment="1">
      <alignment vertical="center"/>
    </xf>
    <xf numFmtId="0" fontId="3" fillId="0" borderId="5" xfId="0" applyFont="1" applyBorder="1" applyAlignment="1">
      <alignment horizontal="center"/>
    </xf>
    <xf numFmtId="0" fontId="3" fillId="0" borderId="8" xfId="0" applyFont="1" applyBorder="1" applyAlignment="1">
      <alignment horizontal="center"/>
    </xf>
    <xf numFmtId="0" fontId="7" fillId="3" borderId="0" xfId="0" applyFont="1" applyFill="1"/>
    <xf numFmtId="0" fontId="5" fillId="3" borderId="0" xfId="0" applyFont="1" applyFill="1" applyAlignment="1">
      <alignment vertical="center"/>
    </xf>
    <xf numFmtId="0" fontId="0" fillId="0" borderId="2" xfId="0" applyBorder="1"/>
    <xf numFmtId="0" fontId="0" fillId="0" borderId="3" xfId="0" applyBorder="1"/>
    <xf numFmtId="0" fontId="0" fillId="0" borderId="0" xfId="0" applyBorder="1"/>
    <xf numFmtId="0" fontId="0" fillId="0" borderId="5" xfId="0" applyBorder="1"/>
    <xf numFmtId="0" fontId="2" fillId="3" borderId="4" xfId="0" applyFont="1" applyFill="1" applyBorder="1" applyAlignment="1">
      <alignment horizontal="left"/>
    </xf>
    <xf numFmtId="0" fontId="2" fillId="3" borderId="0" xfId="0" applyFont="1" applyFill="1" applyBorder="1"/>
    <xf numFmtId="0" fontId="2" fillId="3" borderId="4" xfId="0" applyFont="1" applyFill="1" applyBorder="1"/>
    <xf numFmtId="0" fontId="2" fillId="3" borderId="0" xfId="0" applyFont="1" applyFill="1" applyBorder="1" applyAlignment="1">
      <alignment horizontal="left"/>
    </xf>
    <xf numFmtId="0" fontId="0" fillId="0" borderId="4" xfId="0" applyBorder="1"/>
    <xf numFmtId="0" fontId="2" fillId="3" borderId="6" xfId="0" applyFont="1" applyFill="1" applyBorder="1"/>
    <xf numFmtId="0" fontId="0" fillId="0" borderId="7" xfId="0" applyBorder="1"/>
    <xf numFmtId="0" fontId="0" fillId="0" borderId="8" xfId="0" applyBorder="1"/>
    <xf numFmtId="0" fontId="2" fillId="3" borderId="12" xfId="0" applyFont="1" applyFill="1" applyBorder="1"/>
    <xf numFmtId="0" fontId="2" fillId="3" borderId="7" xfId="0" applyFont="1" applyFill="1" applyBorder="1" applyAlignment="1">
      <alignment vertical="center"/>
    </xf>
    <xf numFmtId="0" fontId="2" fillId="3" borderId="7" xfId="0" applyFont="1" applyFill="1" applyBorder="1" applyAlignment="1">
      <alignment horizontal="left"/>
    </xf>
    <xf numFmtId="0" fontId="2" fillId="2" borderId="8" xfId="0" applyFont="1" applyFill="1" applyBorder="1"/>
    <xf numFmtId="0" fontId="3" fillId="6" borderId="8" xfId="0" applyFont="1" applyFill="1" applyBorder="1"/>
    <xf numFmtId="0" fontId="2" fillId="7" borderId="6" xfId="0" applyFont="1" applyFill="1" applyBorder="1" applyAlignment="1">
      <alignment horizontal="left"/>
    </xf>
    <xf numFmtId="0" fontId="2" fillId="7" borderId="8" xfId="0" applyFont="1" applyFill="1" applyBorder="1"/>
    <xf numFmtId="0" fontId="2" fillId="8" borderId="8" xfId="0" applyFont="1" applyFill="1" applyBorder="1"/>
    <xf numFmtId="0" fontId="3" fillId="0" borderId="0" xfId="0" applyFont="1" applyAlignment="1">
      <alignment horizontal="center" vertical="center"/>
    </xf>
    <xf numFmtId="0" fontId="24" fillId="0" borderId="0" xfId="0" quotePrefix="1" applyFont="1" applyAlignment="1">
      <alignment horizontal="left" vertical="center"/>
    </xf>
    <xf numFmtId="0" fontId="1" fillId="0" borderId="1" xfId="0" applyFont="1" applyBorder="1" applyAlignment="1">
      <alignment vertical="center" wrapText="1"/>
    </xf>
    <xf numFmtId="0" fontId="0" fillId="0" borderId="12" xfId="0" applyBorder="1" applyAlignment="1" applyProtection="1">
      <alignment horizontal="center" vertical="center"/>
      <protection locked="0"/>
    </xf>
    <xf numFmtId="0" fontId="0" fillId="3" borderId="2" xfId="0" applyFill="1" applyBorder="1" applyAlignment="1">
      <alignment horizontal="center" vertical="center"/>
    </xf>
    <xf numFmtId="0" fontId="3" fillId="3" borderId="3" xfId="0" applyFont="1" applyFill="1" applyBorder="1" applyAlignment="1">
      <alignment horizontal="center" vertical="center"/>
    </xf>
    <xf numFmtId="0" fontId="1" fillId="0" borderId="4" xfId="0" applyFont="1" applyBorder="1" applyAlignment="1">
      <alignment vertical="center" wrapText="1"/>
    </xf>
    <xf numFmtId="0" fontId="0" fillId="3" borderId="4" xfId="0" applyFill="1" applyBorder="1" applyAlignment="1">
      <alignment horizontal="center" vertical="center"/>
    </xf>
    <xf numFmtId="0" fontId="3" fillId="3" borderId="5" xfId="0" applyFont="1" applyFill="1" applyBorder="1" applyAlignment="1">
      <alignment horizontal="center" vertical="center"/>
    </xf>
    <xf numFmtId="0" fontId="1" fillId="0" borderId="6" xfId="0" applyFont="1" applyBorder="1" applyAlignment="1">
      <alignment vertical="center" wrapText="1"/>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3" fillId="16" borderId="12" xfId="0" applyFont="1" applyFill="1" applyBorder="1" applyAlignment="1">
      <alignment horizontal="center" vertical="center" wrapText="1"/>
    </xf>
    <xf numFmtId="0" fontId="1" fillId="5" borderId="0" xfId="0" applyFont="1" applyFill="1" applyBorder="1" applyAlignment="1">
      <alignment vertical="center" wrapText="1"/>
    </xf>
    <xf numFmtId="0" fontId="0" fillId="5" borderId="0" xfId="0" applyFill="1" applyBorder="1" applyAlignment="1">
      <alignment horizontal="center" vertical="center"/>
    </xf>
    <xf numFmtId="0" fontId="3" fillId="5" borderId="0" xfId="0" applyFont="1" applyFill="1" applyBorder="1" applyAlignment="1">
      <alignment horizontal="center" vertical="center"/>
    </xf>
    <xf numFmtId="0" fontId="1" fillId="0" borderId="24" xfId="0" applyFont="1" applyBorder="1" applyAlignment="1">
      <alignment vertical="center" wrapText="1"/>
    </xf>
    <xf numFmtId="0" fontId="1" fillId="5" borderId="0" xfId="0" applyFont="1" applyFill="1" applyAlignment="1">
      <alignment vertical="center" wrapText="1"/>
    </xf>
    <xf numFmtId="0" fontId="1" fillId="0" borderId="0" xfId="0" applyFont="1" applyAlignment="1">
      <alignment vertical="center" wrapText="1"/>
    </xf>
    <xf numFmtId="0" fontId="3" fillId="6" borderId="12" xfId="0" applyFont="1" applyFill="1" applyBorder="1" applyAlignment="1">
      <alignment horizontal="center" vertical="center"/>
    </xf>
    <xf numFmtId="0" fontId="2" fillId="7" borderId="12" xfId="0" applyFont="1" applyFill="1" applyBorder="1" applyAlignment="1">
      <alignment horizontal="center" vertical="center"/>
    </xf>
    <xf numFmtId="0" fontId="2" fillId="8" borderId="12" xfId="0" applyFont="1" applyFill="1" applyBorder="1" applyAlignment="1">
      <alignment horizontal="center" vertical="center"/>
    </xf>
    <xf numFmtId="0" fontId="25" fillId="17" borderId="0" xfId="0" applyFont="1" applyFill="1" applyAlignment="1">
      <alignment vertical="center"/>
    </xf>
    <xf numFmtId="0" fontId="26" fillId="17" borderId="0" xfId="0" applyFont="1" applyFill="1" applyAlignment="1">
      <alignment horizontal="center" vertical="center"/>
    </xf>
    <xf numFmtId="0" fontId="12" fillId="5" borderId="0" xfId="0" applyFont="1" applyFill="1" applyAlignment="1">
      <alignment horizontal="center" vertical="center" wrapText="1"/>
    </xf>
    <xf numFmtId="0" fontId="0" fillId="3" borderId="0" xfId="0" applyFill="1" applyAlignment="1">
      <alignment vertical="center"/>
    </xf>
    <xf numFmtId="0" fontId="0" fillId="5" borderId="0" xfId="0" applyFont="1" applyFill="1" applyAlignment="1">
      <alignment vertical="center" wrapText="1"/>
    </xf>
    <xf numFmtId="0" fontId="27" fillId="5" borderId="0" xfId="0" applyFont="1" applyFill="1" applyAlignment="1">
      <alignment horizontal="left" vertical="center" wrapText="1"/>
    </xf>
    <xf numFmtId="0" fontId="1" fillId="0" borderId="0" xfId="0" applyFont="1" applyBorder="1" applyAlignment="1">
      <alignment vertical="center" wrapText="1"/>
    </xf>
    <xf numFmtId="0" fontId="27" fillId="0" borderId="0" xfId="0" applyFont="1" applyBorder="1" applyAlignment="1">
      <alignment vertical="center" wrapText="1"/>
    </xf>
    <xf numFmtId="0" fontId="0" fillId="0" borderId="0" xfId="0" applyBorder="1" applyAlignment="1">
      <alignment vertical="center" wrapText="1"/>
    </xf>
    <xf numFmtId="0" fontId="0" fillId="3" borderId="0" xfId="0" applyFill="1" applyAlignment="1">
      <alignment vertical="center" wrapText="1"/>
    </xf>
    <xf numFmtId="0" fontId="0" fillId="0" borderId="0" xfId="0" applyAlignment="1">
      <alignment vertical="center" wrapText="1"/>
    </xf>
    <xf numFmtId="0" fontId="0" fillId="5" borderId="0" xfId="0" applyFill="1" applyBorder="1" applyAlignment="1">
      <alignment horizontal="left" vertical="center"/>
    </xf>
    <xf numFmtId="0" fontId="31" fillId="5" borderId="0" xfId="7" applyFill="1" applyAlignment="1">
      <alignment horizontal="center" vertical="center"/>
    </xf>
    <xf numFmtId="0" fontId="31" fillId="5" borderId="0" xfId="7" applyFill="1" applyAlignment="1">
      <alignment vertical="center"/>
    </xf>
    <xf numFmtId="0" fontId="31" fillId="0" borderId="0" xfId="7" applyAlignment="1">
      <alignment vertical="center"/>
    </xf>
    <xf numFmtId="0" fontId="33" fillId="19" borderId="0" xfId="7" applyFont="1" applyFill="1" applyAlignment="1">
      <alignment horizontal="center" vertical="center"/>
    </xf>
    <xf numFmtId="0" fontId="31" fillId="19" borderId="0" xfId="7" applyFill="1" applyAlignment="1">
      <alignment horizontal="center" vertical="center"/>
    </xf>
    <xf numFmtId="0" fontId="31" fillId="19" borderId="0" xfId="7" applyFill="1" applyAlignment="1">
      <alignment vertical="center"/>
    </xf>
    <xf numFmtId="0" fontId="35" fillId="19" borderId="0" xfId="7" applyFont="1" applyFill="1" applyAlignment="1">
      <alignment horizontal="left" vertical="center" wrapText="1"/>
    </xf>
    <xf numFmtId="0" fontId="31" fillId="19" borderId="0" xfId="7" applyFill="1" applyAlignment="1">
      <alignment horizontal="left" vertical="center" wrapText="1"/>
    </xf>
    <xf numFmtId="0" fontId="35" fillId="19" borderId="0" xfId="7" applyFont="1" applyFill="1" applyAlignment="1">
      <alignment vertical="center"/>
    </xf>
    <xf numFmtId="0" fontId="36" fillId="19" borderId="0" xfId="7" applyFont="1" applyFill="1" applyAlignment="1">
      <alignment horizontal="center" vertical="center"/>
    </xf>
    <xf numFmtId="0" fontId="37" fillId="19" borderId="0" xfId="7" applyFont="1" applyFill="1" applyAlignment="1">
      <alignment horizontal="center" vertical="center"/>
    </xf>
    <xf numFmtId="0" fontId="31" fillId="19" borderId="0" xfId="7" applyFill="1" applyAlignment="1">
      <alignment vertical="center" wrapText="1"/>
    </xf>
    <xf numFmtId="0" fontId="37" fillId="18" borderId="25" xfId="7" applyFont="1" applyFill="1" applyBorder="1" applyAlignment="1">
      <alignment horizontal="center" vertical="center"/>
    </xf>
    <xf numFmtId="0" fontId="30" fillId="3" borderId="25" xfId="7" applyFont="1" applyFill="1" applyBorder="1" applyAlignment="1">
      <alignment horizontal="center" vertical="center"/>
    </xf>
    <xf numFmtId="0" fontId="37" fillId="0" borderId="0" xfId="7" applyFont="1" applyFill="1" applyBorder="1" applyAlignment="1">
      <alignment horizontal="center" vertical="center"/>
    </xf>
    <xf numFmtId="0" fontId="37" fillId="19" borderId="0" xfId="7" applyFont="1" applyFill="1" applyBorder="1" applyAlignment="1">
      <alignment horizontal="center" vertical="center"/>
    </xf>
    <xf numFmtId="0" fontId="37" fillId="19" borderId="0" xfId="7" applyFont="1" applyFill="1" applyAlignment="1">
      <alignment vertical="center" wrapText="1"/>
    </xf>
    <xf numFmtId="0" fontId="38" fillId="19" borderId="0" xfId="7" applyFont="1" applyFill="1" applyAlignment="1">
      <alignment horizontal="center" vertical="center"/>
    </xf>
    <xf numFmtId="0" fontId="39" fillId="3" borderId="4" xfId="7" applyFont="1" applyFill="1" applyBorder="1" applyAlignment="1">
      <alignment horizontal="left" vertical="center"/>
    </xf>
    <xf numFmtId="0" fontId="40" fillId="19" borderId="4" xfId="7" applyFont="1" applyFill="1" applyBorder="1" applyAlignment="1">
      <alignment horizontal="left" vertical="center"/>
    </xf>
    <xf numFmtId="0" fontId="41" fillId="3" borderId="1" xfId="7" applyFont="1" applyFill="1" applyBorder="1" applyAlignment="1">
      <alignment vertical="center"/>
    </xf>
    <xf numFmtId="0" fontId="31" fillId="3" borderId="2" xfId="7" applyFill="1" applyBorder="1" applyAlignment="1">
      <alignment horizontal="center" vertical="center"/>
    </xf>
    <xf numFmtId="0" fontId="31" fillId="19" borderId="2" xfId="7" applyFill="1" applyBorder="1" applyAlignment="1">
      <alignment vertical="center"/>
    </xf>
    <xf numFmtId="0" fontId="31" fillId="5" borderId="2" xfId="7" applyFill="1" applyBorder="1" applyAlignment="1">
      <alignment vertical="center"/>
    </xf>
    <xf numFmtId="0" fontId="31" fillId="5" borderId="3" xfId="7" applyFill="1" applyBorder="1" applyAlignment="1">
      <alignment vertical="center"/>
    </xf>
    <xf numFmtId="0" fontId="31" fillId="19" borderId="4" xfId="7" applyFill="1" applyBorder="1" applyAlignment="1">
      <alignment vertical="center"/>
    </xf>
    <xf numFmtId="0" fontId="31" fillId="19" borderId="0" xfId="7" applyFill="1" applyBorder="1" applyAlignment="1">
      <alignment horizontal="center" vertical="center"/>
    </xf>
    <xf numFmtId="0" fontId="31" fillId="19" borderId="0" xfId="7" applyFill="1" applyBorder="1" applyAlignment="1">
      <alignment vertical="center"/>
    </xf>
    <xf numFmtId="0" fontId="31" fillId="5" borderId="0" xfId="7" applyFill="1" applyBorder="1" applyAlignment="1">
      <alignment vertical="center"/>
    </xf>
    <xf numFmtId="0" fontId="31" fillId="5" borderId="5" xfId="7" applyFill="1" applyBorder="1" applyAlignment="1">
      <alignment vertical="center"/>
    </xf>
    <xf numFmtId="0" fontId="38" fillId="19" borderId="4" xfId="7" applyFont="1" applyFill="1" applyBorder="1" applyAlignment="1">
      <alignment horizontal="center" vertical="center"/>
    </xf>
    <xf numFmtId="0" fontId="37" fillId="19" borderId="4" xfId="7" applyFont="1" applyFill="1" applyBorder="1" applyAlignment="1">
      <alignment horizontal="right" vertical="center"/>
    </xf>
    <xf numFmtId="0" fontId="37" fillId="19" borderId="4" xfId="7" applyFont="1" applyFill="1" applyBorder="1" applyAlignment="1">
      <alignment horizontal="center" vertical="center"/>
    </xf>
    <xf numFmtId="0" fontId="37" fillId="20" borderId="0" xfId="7" applyFont="1" applyFill="1" applyBorder="1" applyAlignment="1">
      <alignment horizontal="center" vertical="center"/>
    </xf>
    <xf numFmtId="0" fontId="37" fillId="20" borderId="5" xfId="7" applyFont="1" applyFill="1" applyBorder="1" applyAlignment="1">
      <alignment horizontal="center" vertical="center"/>
    </xf>
    <xf numFmtId="0" fontId="37" fillId="19" borderId="6" xfId="7" applyFont="1" applyFill="1" applyBorder="1" applyAlignment="1">
      <alignment horizontal="center" vertical="center"/>
    </xf>
    <xf numFmtId="0" fontId="37" fillId="20" borderId="7" xfId="7" applyFont="1" applyFill="1" applyBorder="1" applyAlignment="1">
      <alignment horizontal="center" vertical="center"/>
    </xf>
    <xf numFmtId="0" fontId="37" fillId="19" borderId="7" xfId="7" applyFont="1" applyFill="1" applyBorder="1" applyAlignment="1">
      <alignment horizontal="center" vertical="center"/>
    </xf>
    <xf numFmtId="0" fontId="37" fillId="20" borderId="8" xfId="7" applyFont="1" applyFill="1" applyBorder="1" applyAlignment="1">
      <alignment horizontal="center" vertical="center"/>
    </xf>
    <xf numFmtId="0" fontId="31" fillId="19" borderId="4" xfId="7" applyFill="1" applyBorder="1" applyAlignment="1">
      <alignment vertical="center" wrapText="1"/>
    </xf>
    <xf numFmtId="0" fontId="40" fillId="19" borderId="4" xfId="7" applyFont="1" applyFill="1" applyBorder="1" applyAlignment="1">
      <alignment horizontal="right" vertical="center"/>
    </xf>
    <xf numFmtId="0" fontId="31" fillId="0" borderId="0" xfId="7" applyBorder="1" applyAlignment="1">
      <alignment vertical="center"/>
    </xf>
    <xf numFmtId="0" fontId="31" fillId="0" borderId="5" xfId="7" applyBorder="1" applyAlignment="1">
      <alignment vertical="center"/>
    </xf>
    <xf numFmtId="0" fontId="31" fillId="0" borderId="4" xfId="7" applyBorder="1" applyAlignment="1">
      <alignment vertical="center"/>
    </xf>
    <xf numFmtId="0" fontId="31" fillId="0" borderId="0" xfId="7" applyBorder="1" applyAlignment="1">
      <alignment horizontal="center" vertical="center"/>
    </xf>
    <xf numFmtId="0" fontId="31" fillId="0" borderId="6" xfId="7" applyBorder="1" applyAlignment="1">
      <alignment vertical="center"/>
    </xf>
    <xf numFmtId="0" fontId="31" fillId="0" borderId="7" xfId="7" applyBorder="1" applyAlignment="1">
      <alignment horizontal="center" vertical="center"/>
    </xf>
    <xf numFmtId="0" fontId="31" fillId="0" borderId="7" xfId="7" applyBorder="1" applyAlignment="1">
      <alignment vertical="center"/>
    </xf>
    <xf numFmtId="0" fontId="31" fillId="0" borderId="8" xfId="7" applyBorder="1" applyAlignment="1">
      <alignment vertical="center"/>
    </xf>
    <xf numFmtId="0" fontId="31" fillId="0" borderId="0" xfId="7" applyAlignment="1">
      <alignment horizontal="center" vertical="center"/>
    </xf>
    <xf numFmtId="0" fontId="31" fillId="9" borderId="0" xfId="7" applyFill="1"/>
    <xf numFmtId="0" fontId="31" fillId="0" borderId="0" xfId="7"/>
    <xf numFmtId="0" fontId="31" fillId="5" borderId="0" xfId="7" applyFill="1"/>
    <xf numFmtId="0" fontId="3" fillId="9" borderId="0" xfId="0" applyFont="1" applyFill="1" applyAlignment="1">
      <alignment vertical="center"/>
    </xf>
    <xf numFmtId="0" fontId="44" fillId="0" borderId="0" xfId="0" applyFont="1"/>
    <xf numFmtId="0" fontId="44" fillId="5" borderId="0" xfId="0" applyFont="1" applyFill="1"/>
    <xf numFmtId="0" fontId="45" fillId="9" borderId="0" xfId="0" applyFont="1" applyFill="1" applyAlignment="1">
      <alignment horizontal="left" vertical="center" wrapText="1"/>
    </xf>
    <xf numFmtId="0" fontId="0" fillId="0" borderId="0" xfId="0" applyFont="1" applyAlignment="1">
      <alignment horizontal="left" vertical="center" wrapText="1"/>
    </xf>
    <xf numFmtId="0" fontId="2" fillId="3" borderId="2" xfId="0" applyFont="1" applyFill="1" applyBorder="1" applyAlignment="1">
      <alignment horizontal="left"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0" fillId="0" borderId="13" xfId="0" applyFont="1" applyBorder="1" applyAlignment="1">
      <alignment horizontal="left" vertical="center"/>
    </xf>
    <xf numFmtId="0" fontId="20" fillId="0" borderId="23" xfId="0" applyFont="1" applyBorder="1" applyAlignment="1">
      <alignment horizontal="left" vertical="center"/>
    </xf>
    <xf numFmtId="0" fontId="20" fillId="0" borderId="14"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19" fillId="9" borderId="0" xfId="0" applyFont="1" applyFill="1" applyAlignment="1">
      <alignment horizontal="center" vertical="center"/>
    </xf>
    <xf numFmtId="0" fontId="0" fillId="0" borderId="0" xfId="0" applyAlignment="1">
      <alignment horizontal="left" vertical="top" wrapText="1"/>
    </xf>
    <xf numFmtId="0" fontId="6" fillId="0" borderId="0" xfId="0" applyFont="1" applyAlignment="1">
      <alignment horizontal="center" vertical="center"/>
    </xf>
    <xf numFmtId="0" fontId="7" fillId="3" borderId="0" xfId="0" applyFont="1" applyFill="1" applyAlignment="1">
      <alignment horizontal="center" vertical="center"/>
    </xf>
    <xf numFmtId="0" fontId="2" fillId="3" borderId="13" xfId="0" applyFont="1" applyFill="1" applyBorder="1" applyAlignment="1">
      <alignment horizontal="left" vertical="top"/>
    </xf>
    <xf numFmtId="0" fontId="2" fillId="3" borderId="14" xfId="0" applyFont="1" applyFill="1" applyBorder="1" applyAlignment="1">
      <alignment horizontal="left" vertical="top"/>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4" fillId="6" borderId="13" xfId="0" applyFont="1" applyFill="1" applyBorder="1" applyAlignment="1">
      <alignment horizontal="left" vertical="center" wrapText="1"/>
    </xf>
    <xf numFmtId="0" fontId="4" fillId="6" borderId="14"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7" fillId="19" borderId="15" xfId="7" applyFont="1" applyFill="1" applyBorder="1" applyAlignment="1">
      <alignment horizontal="center" vertical="center"/>
    </xf>
    <xf numFmtId="0" fontId="37" fillId="19" borderId="26" xfId="7" applyFont="1" applyFill="1" applyBorder="1" applyAlignment="1">
      <alignment horizontal="center" vertical="center"/>
    </xf>
    <xf numFmtId="0" fontId="37" fillId="19" borderId="16" xfId="7" applyFont="1" applyFill="1" applyBorder="1" applyAlignment="1">
      <alignment horizontal="center" vertical="center"/>
    </xf>
    <xf numFmtId="0" fontId="36" fillId="5" borderId="0" xfId="7" applyFont="1" applyFill="1" applyAlignment="1">
      <alignment horizontal="center" vertical="center"/>
    </xf>
    <xf numFmtId="0" fontId="35" fillId="19" borderId="0" xfId="7" applyFont="1" applyFill="1" applyAlignment="1">
      <alignment horizontal="left" vertical="center" wrapText="1"/>
    </xf>
    <xf numFmtId="0" fontId="31" fillId="19" borderId="0" xfId="7" applyFill="1" applyAlignment="1">
      <alignment horizontal="left" vertical="center" wrapText="1"/>
    </xf>
    <xf numFmtId="0" fontId="31" fillId="19" borderId="0" xfId="7" applyFill="1" applyAlignment="1">
      <alignment horizontal="left" vertical="center"/>
    </xf>
    <xf numFmtId="0" fontId="38" fillId="5" borderId="0" xfId="7" applyFont="1" applyFill="1" applyAlignment="1">
      <alignment horizontal="center" vertical="center"/>
    </xf>
    <xf numFmtId="0" fontId="31" fillId="5" borderId="0" xfId="7" applyFill="1" applyAlignment="1">
      <alignment horizontal="left" vertical="top"/>
    </xf>
    <xf numFmtId="0" fontId="32" fillId="5" borderId="0" xfId="7" applyFont="1" applyFill="1" applyAlignment="1">
      <alignment horizontal="left"/>
    </xf>
    <xf numFmtId="0" fontId="35" fillId="5" borderId="0" xfId="7" applyFont="1" applyFill="1" applyAlignment="1">
      <alignment horizontal="center"/>
    </xf>
    <xf numFmtId="0" fontId="31" fillId="5" borderId="0" xfId="7" applyFill="1" applyAlignment="1">
      <alignment horizontal="center"/>
    </xf>
    <xf numFmtId="0" fontId="2" fillId="8" borderId="0" xfId="0" applyFont="1" applyFill="1" applyBorder="1" applyAlignment="1">
      <alignment horizontal="center"/>
    </xf>
    <xf numFmtId="0" fontId="2" fillId="8" borderId="5" xfId="0" applyFont="1" applyFill="1" applyBorder="1" applyAlignment="1">
      <alignment horizontal="center"/>
    </xf>
    <xf numFmtId="0" fontId="27" fillId="6" borderId="6" xfId="0" applyFont="1" applyFill="1" applyBorder="1" applyAlignment="1">
      <alignment horizontal="center"/>
    </xf>
    <xf numFmtId="0" fontId="27" fillId="6" borderId="7" xfId="0" applyFont="1" applyFill="1" applyBorder="1" applyAlignment="1">
      <alignment horizontal="center"/>
    </xf>
    <xf numFmtId="0" fontId="3" fillId="6" borderId="7" xfId="0" applyFont="1" applyFill="1" applyBorder="1" applyAlignment="1">
      <alignment horizontal="center"/>
    </xf>
    <xf numFmtId="0" fontId="3" fillId="6" borderId="8" xfId="0" applyFont="1" applyFill="1" applyBorder="1" applyAlignment="1">
      <alignment horizontal="center"/>
    </xf>
    <xf numFmtId="0" fontId="21" fillId="0" borderId="0" xfId="0" applyFont="1" applyAlignment="1">
      <alignment horizontal="center" vertical="center"/>
    </xf>
    <xf numFmtId="0" fontId="23" fillId="5" borderId="0" xfId="0" applyFont="1" applyFill="1" applyAlignment="1">
      <alignment horizontal="center" vertical="center"/>
    </xf>
    <xf numFmtId="0" fontId="16" fillId="5" borderId="0" xfId="0" applyFont="1" applyFill="1" applyAlignment="1">
      <alignment horizontal="center" vertical="center"/>
    </xf>
    <xf numFmtId="0" fontId="17" fillId="3" borderId="4" xfId="0" applyFont="1" applyFill="1" applyBorder="1" applyAlignment="1">
      <alignment horizontal="center" vertical="center"/>
    </xf>
    <xf numFmtId="0" fontId="17" fillId="3" borderId="0" xfId="0" applyFont="1" applyFill="1" applyBorder="1" applyAlignment="1">
      <alignment horizontal="center" vertical="center"/>
    </xf>
    <xf numFmtId="0" fontId="17" fillId="3" borderId="5" xfId="0" applyFont="1" applyFill="1" applyBorder="1" applyAlignment="1">
      <alignment horizontal="center" vertical="center"/>
    </xf>
    <xf numFmtId="0" fontId="22" fillId="5" borderId="0" xfId="0" applyFont="1" applyFill="1" applyAlignment="1">
      <alignment horizontal="center" vertical="center"/>
    </xf>
    <xf numFmtId="0" fontId="44" fillId="5" borderId="0" xfId="0" applyFont="1" applyFill="1" applyAlignment="1">
      <alignment horizontal="center"/>
    </xf>
    <xf numFmtId="0" fontId="17" fillId="3" borderId="1"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3" xfId="0" applyFont="1" applyFill="1" applyBorder="1" applyAlignment="1">
      <alignment horizontal="center" vertical="center"/>
    </xf>
    <xf numFmtId="0" fontId="18" fillId="3" borderId="0" xfId="0" applyFont="1" applyFill="1" applyAlignment="1">
      <alignment horizontal="center" vertical="center"/>
    </xf>
    <xf numFmtId="0" fontId="2" fillId="3" borderId="4" xfId="0" applyFont="1" applyFill="1" applyBorder="1" applyAlignment="1">
      <alignment horizontal="center"/>
    </xf>
    <xf numFmtId="0" fontId="2" fillId="3" borderId="0" xfId="0" applyFont="1" applyFill="1" applyBorder="1" applyAlignment="1">
      <alignment horizontal="center"/>
    </xf>
    <xf numFmtId="0" fontId="27" fillId="21" borderId="4" xfId="0" applyFont="1" applyFill="1" applyBorder="1" applyAlignment="1">
      <alignment horizontal="left"/>
    </xf>
    <xf numFmtId="0" fontId="27" fillId="21" borderId="0" xfId="0" applyFont="1" applyFill="1" applyBorder="1" applyAlignment="1">
      <alignment horizontal="left"/>
    </xf>
    <xf numFmtId="0" fontId="39" fillId="2" borderId="4" xfId="0" applyFont="1" applyFill="1" applyBorder="1" applyAlignment="1">
      <alignment horizontal="left"/>
    </xf>
    <xf numFmtId="0" fontId="39" fillId="2" borderId="0" xfId="0" applyFont="1" applyFill="1" applyBorder="1" applyAlignment="1">
      <alignment horizontal="left"/>
    </xf>
    <xf numFmtId="0" fontId="27" fillId="5" borderId="4" xfId="0" applyFont="1" applyFill="1" applyBorder="1" applyAlignment="1">
      <alignment horizontal="left"/>
    </xf>
    <xf numFmtId="0" fontId="27" fillId="5" borderId="0" xfId="0" applyFont="1" applyFill="1" applyBorder="1" applyAlignment="1">
      <alignment horizontal="left"/>
    </xf>
    <xf numFmtId="0" fontId="39" fillId="8" borderId="4" xfId="0" applyFont="1" applyFill="1" applyBorder="1" applyAlignment="1">
      <alignment horizontal="left"/>
    </xf>
    <xf numFmtId="0" fontId="39" fillId="8" borderId="0" xfId="0" applyFont="1" applyFill="1" applyBorder="1" applyAlignment="1">
      <alignment horizontal="left"/>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3" fillId="21" borderId="0" xfId="0" applyFont="1" applyFill="1" applyBorder="1" applyAlignment="1">
      <alignment horizontal="center"/>
    </xf>
    <xf numFmtId="0" fontId="3" fillId="21" borderId="5" xfId="0" applyFont="1" applyFill="1" applyBorder="1" applyAlignment="1">
      <alignment horizontal="center"/>
    </xf>
    <xf numFmtId="0" fontId="2" fillId="2" borderId="0" xfId="0" applyFont="1" applyFill="1" applyBorder="1" applyAlignment="1">
      <alignment horizontal="center"/>
    </xf>
    <xf numFmtId="0" fontId="2" fillId="2" borderId="5" xfId="0" applyFont="1" applyFill="1" applyBorder="1" applyAlignment="1">
      <alignment horizontal="center"/>
    </xf>
    <xf numFmtId="0" fontId="3" fillId="5" borderId="0" xfId="0" applyFont="1" applyFill="1" applyBorder="1" applyAlignment="1">
      <alignment horizontal="center"/>
    </xf>
    <xf numFmtId="0" fontId="3" fillId="5" borderId="5" xfId="0" applyFont="1" applyFill="1" applyBorder="1" applyAlignment="1">
      <alignment horizontal="center"/>
    </xf>
    <xf numFmtId="0" fontId="30" fillId="3" borderId="0" xfId="0" applyFont="1" applyFill="1" applyAlignment="1">
      <alignment horizontal="center" vertical="center"/>
    </xf>
    <xf numFmtId="0" fontId="0" fillId="0" borderId="10" xfId="0" applyBorder="1" applyAlignment="1">
      <alignment horizontal="left" vertical="top" wrapText="1"/>
    </xf>
    <xf numFmtId="0" fontId="0" fillId="0" borderId="11" xfId="0" applyBorder="1" applyAlignment="1">
      <alignment horizontal="left" vertical="top"/>
    </xf>
    <xf numFmtId="0" fontId="47" fillId="19" borderId="0" xfId="7" applyFont="1" applyFill="1" applyAlignment="1">
      <alignment vertical="center"/>
    </xf>
    <xf numFmtId="0" fontId="34" fillId="19" borderId="0" xfId="7" applyFont="1" applyFill="1" applyAlignment="1">
      <alignment horizontal="left" vertical="center"/>
    </xf>
  </cellXfs>
  <cellStyles count="8">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 name="Normal 2" xfId="7" xr:uid="{C95B72FF-9811-4FA4-9591-5343E7C36CAB}"/>
  </cellStyles>
  <dxfs count="681">
    <dxf>
      <font>
        <b/>
        <i val="0"/>
        <color theme="0"/>
      </font>
      <fill>
        <patternFill>
          <bgColor rgb="FFFF0000"/>
        </patternFill>
      </fill>
    </dxf>
    <dxf>
      <font>
        <b/>
        <i val="0"/>
        <color theme="0"/>
      </font>
      <fill>
        <patternFill>
          <bgColor rgb="FF00B05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
      <font>
        <b/>
        <i/>
        <color theme="0"/>
      </font>
      <fill>
        <patternFill>
          <bgColor rgb="FFFF0000"/>
        </patternFill>
      </fill>
    </dxf>
  </dxfs>
  <tableStyles count="0" defaultTableStyle="TableStyleMedium9" defaultPivotStyle="PivotStyleLight16"/>
  <colors>
    <mruColors>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doughnutChart>
        <c:varyColors val="1"/>
        <c:ser>
          <c:idx val="0"/>
          <c:order val="0"/>
          <c:spPr>
            <a:solidFill>
              <a:srgbClr val="002060"/>
            </a:solidFill>
          </c:spPr>
          <c:dPt>
            <c:idx val="1"/>
            <c:bubble3D val="0"/>
            <c:spPr>
              <a:solidFill>
                <a:srgbClr val="00B050"/>
              </a:solidFill>
            </c:spPr>
            <c:extLst>
              <c:ext xmlns:c16="http://schemas.microsoft.com/office/drawing/2014/chart" uri="{C3380CC4-5D6E-409C-BE32-E72D297353CC}">
                <c16:uniqueId val="{00000001-69C5-4B7A-B446-85E40EE0C102}"/>
              </c:ext>
            </c:extLst>
          </c:dPt>
          <c:dPt>
            <c:idx val="2"/>
            <c:bubble3D val="0"/>
            <c:spPr>
              <a:solidFill>
                <a:srgbClr val="FF0000"/>
              </a:solidFill>
            </c:spPr>
            <c:extLst>
              <c:ext xmlns:c16="http://schemas.microsoft.com/office/drawing/2014/chart" uri="{C3380CC4-5D6E-409C-BE32-E72D297353CC}">
                <c16:uniqueId val="{00000003-69C5-4B7A-B446-85E40EE0C102}"/>
              </c:ext>
            </c:extLst>
          </c:dPt>
          <c:dPt>
            <c:idx val="3"/>
            <c:bubble3D val="0"/>
            <c:spPr>
              <a:solidFill>
                <a:srgbClr val="FFFF00"/>
              </a:solidFill>
            </c:spPr>
            <c:extLst>
              <c:ext xmlns:c16="http://schemas.microsoft.com/office/drawing/2014/chart" uri="{C3380CC4-5D6E-409C-BE32-E72D297353CC}">
                <c16:uniqueId val="{00000005-69C5-4B7A-B446-85E40EE0C102}"/>
              </c:ext>
            </c:extLst>
          </c:dPt>
          <c:cat>
            <c:strRef>
              <c:f>'Social Style Questionnaire'!$A$194:$A$197</c:f>
              <c:strCache>
                <c:ptCount val="4"/>
                <c:pt idx="0">
                  <c:v>Amiable</c:v>
                </c:pt>
                <c:pt idx="1">
                  <c:v>Analytical</c:v>
                </c:pt>
                <c:pt idx="2">
                  <c:v>Driver</c:v>
                </c:pt>
                <c:pt idx="3">
                  <c:v>Expressive</c:v>
                </c:pt>
              </c:strCache>
            </c:strRef>
          </c:cat>
          <c:val>
            <c:numRef>
              <c:f>'Social Style Questionnaire'!$C$194:$C$197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7-69C5-4B7A-B446-85E40EE0C102}"/>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74233303023219666"/>
          <c:y val="0.30549132577939953"/>
          <c:w val="0.17212544470811111"/>
          <c:h val="0.44952882377627712"/>
        </c:manualLayout>
      </c:layout>
      <c:overlay val="0"/>
      <c:txPr>
        <a:bodyPr/>
        <a:lstStyle/>
        <a:p>
          <a:pPr rtl="0">
            <a:defRPr sz="1200" b="1"/>
          </a:pPr>
          <a:endParaRPr lang="en-US"/>
        </a:p>
      </c:txPr>
    </c:legend>
    <c:plotVisOnly val="1"/>
    <c:dispBlanksAs val="zero"/>
    <c:showDLblsOverMax val="0"/>
  </c:chart>
  <c:spPr>
    <a:noFill/>
  </c:spPr>
  <c:printSettings>
    <c:headerFooter/>
    <c:pageMargins b="0.750000000000001" l="0.70000000000000095" r="0.70000000000000095" t="0.750000000000001"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invertIfNegative val="0"/>
          <c:dPt>
            <c:idx val="0"/>
            <c:invertIfNegative val="0"/>
            <c:bubble3D val="1"/>
            <c:spPr>
              <a:solidFill>
                <a:srgbClr val="00B050"/>
              </a:solidFill>
            </c:spPr>
            <c:extLst>
              <c:ext xmlns:c16="http://schemas.microsoft.com/office/drawing/2014/chart" uri="{C3380CC4-5D6E-409C-BE32-E72D297353CC}">
                <c16:uniqueId val="{00000001-4E55-475E-9ACA-905C7CE5695B}"/>
              </c:ext>
            </c:extLst>
          </c:dPt>
          <c:dPt>
            <c:idx val="1"/>
            <c:invertIfNegative val="0"/>
            <c:bubble3D val="1"/>
            <c:spPr>
              <a:solidFill>
                <a:srgbClr val="002060"/>
              </a:solidFill>
            </c:spPr>
            <c:extLst>
              <c:ext xmlns:c16="http://schemas.microsoft.com/office/drawing/2014/chart" uri="{C3380CC4-5D6E-409C-BE32-E72D297353CC}">
                <c16:uniqueId val="{00000003-4E55-475E-9ACA-905C7CE5695B}"/>
              </c:ext>
            </c:extLst>
          </c:dPt>
          <c:dPt>
            <c:idx val="2"/>
            <c:invertIfNegative val="0"/>
            <c:bubble3D val="1"/>
            <c:spPr>
              <a:solidFill>
                <a:schemeClr val="bg1"/>
              </a:solidFill>
            </c:spPr>
            <c:extLst>
              <c:ext xmlns:c16="http://schemas.microsoft.com/office/drawing/2014/chart" uri="{C3380CC4-5D6E-409C-BE32-E72D297353CC}">
                <c16:uniqueId val="{00000005-4E55-475E-9ACA-905C7CE5695B}"/>
              </c:ext>
            </c:extLst>
          </c:dPt>
          <c:dPt>
            <c:idx val="3"/>
            <c:invertIfNegative val="0"/>
            <c:bubble3D val="1"/>
            <c:spPr>
              <a:solidFill>
                <a:srgbClr val="FF0000"/>
              </a:solidFill>
            </c:spPr>
            <c:extLst>
              <c:ext xmlns:c16="http://schemas.microsoft.com/office/drawing/2014/chart" uri="{C3380CC4-5D6E-409C-BE32-E72D297353CC}">
                <c16:uniqueId val="{00000007-4E55-475E-9ACA-905C7CE5695B}"/>
              </c:ext>
            </c:extLst>
          </c:dPt>
          <c:dPt>
            <c:idx val="4"/>
            <c:invertIfNegative val="0"/>
            <c:bubble3D val="1"/>
            <c:spPr>
              <a:solidFill>
                <a:srgbClr val="FFFF00"/>
              </a:solidFill>
            </c:spPr>
            <c:extLst>
              <c:ext xmlns:c16="http://schemas.microsoft.com/office/drawing/2014/chart" uri="{C3380CC4-5D6E-409C-BE32-E72D297353CC}">
                <c16:uniqueId val="{00000009-4E55-475E-9ACA-905C7CE5695B}"/>
              </c:ext>
            </c:extLst>
          </c:dPt>
          <c:dLbls>
            <c:dLbl>
              <c:idx val="0"/>
              <c:layout>
                <c:manualLayout>
                  <c:x val="-0.31238520513883178"/>
                  <c:y val="-0.14202495291753992"/>
                </c:manualLayout>
              </c:layout>
              <c:tx>
                <c:rich>
                  <a:bodyPr/>
                  <a:lstStyle/>
                  <a:p>
                    <a:pPr>
                      <a:defRPr sz="1100" b="1" i="0" u="none" strike="noStrike" baseline="0">
                        <a:solidFill>
                          <a:srgbClr val="000000"/>
                        </a:solidFill>
                        <a:latin typeface="Calibri"/>
                        <a:ea typeface="Calibri"/>
                        <a:cs typeface="Calibri"/>
                      </a:defRPr>
                    </a:pPr>
                    <a:r>
                      <a:rPr lang="en-US"/>
                      <a:t>Indifferent</a:t>
                    </a:r>
                  </a:p>
                </c:rich>
              </c:tx>
              <c:spPr>
                <a:solidFill>
                  <a:schemeClr val="bg1"/>
                </a:solidFill>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55-475E-9ACA-905C7CE5695B}"/>
                </c:ext>
              </c:extLst>
            </c:dLbl>
            <c:dLbl>
              <c:idx val="1"/>
              <c:layout>
                <c:manualLayout>
                  <c:x val="-0.32256174886033984"/>
                  <c:y val="0.18640775070427129"/>
                </c:manualLayout>
              </c:layout>
              <c:tx>
                <c:rich>
                  <a:bodyPr/>
                  <a:lstStyle/>
                  <a:p>
                    <a:pPr>
                      <a:defRPr sz="1100" b="1" i="0" u="none" strike="noStrike" baseline="0">
                        <a:solidFill>
                          <a:srgbClr val="000000"/>
                        </a:solidFill>
                        <a:latin typeface="Calibri"/>
                        <a:ea typeface="Calibri"/>
                        <a:cs typeface="Calibri"/>
                      </a:defRPr>
                    </a:pPr>
                    <a:r>
                      <a:rPr lang="en-US"/>
                      <a:t>Concessionary</a:t>
                    </a:r>
                  </a:p>
                </c:rich>
              </c:tx>
              <c:spPr>
                <a:solidFill>
                  <a:schemeClr val="bg1"/>
                </a:solidFill>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55-475E-9ACA-905C7CE5695B}"/>
                </c:ext>
              </c:extLst>
            </c:dLbl>
            <c:dLbl>
              <c:idx val="2"/>
              <c:layout>
                <c:manualLayout>
                  <c:x val="-0.15104917130113998"/>
                  <c:y val="0.16421635181090574"/>
                </c:manualLayout>
              </c:layout>
              <c:tx>
                <c:rich>
                  <a:bodyPr/>
                  <a:lstStyle/>
                  <a:p>
                    <a:pPr>
                      <a:defRPr sz="1100" b="1" i="0" u="none" strike="noStrike" baseline="0">
                        <a:solidFill>
                          <a:srgbClr val="000000"/>
                        </a:solidFill>
                        <a:latin typeface="Calibri"/>
                        <a:ea typeface="Calibri"/>
                        <a:cs typeface="Calibri"/>
                      </a:defRPr>
                    </a:pPr>
                    <a:r>
                      <a:rPr lang="en-US"/>
                      <a:t>Collaborative</a:t>
                    </a:r>
                  </a:p>
                </c:rich>
              </c:tx>
              <c:spPr>
                <a:solidFill>
                  <a:schemeClr val="bg1"/>
                </a:solidFill>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55-475E-9ACA-905C7CE5695B}"/>
                </c:ext>
              </c:extLst>
            </c:dLbl>
            <c:dLbl>
              <c:idx val="3"/>
              <c:layout>
                <c:manualLayout>
                  <c:x val="-7.2874015748031528E-3"/>
                  <c:y val="-0.12871011358152074"/>
                </c:manualLayout>
              </c:layout>
              <c:tx>
                <c:rich>
                  <a:bodyPr/>
                  <a:lstStyle/>
                  <a:p>
                    <a:pPr>
                      <a:defRPr sz="1100" b="1" i="0" u="none" strike="noStrike" baseline="0">
                        <a:solidFill>
                          <a:srgbClr val="000000"/>
                        </a:solidFill>
                        <a:latin typeface="Calibri"/>
                        <a:ea typeface="Calibri"/>
                        <a:cs typeface="Calibri"/>
                      </a:defRPr>
                    </a:pPr>
                    <a:r>
                      <a:rPr lang="en-US"/>
                      <a:t>Positional</a:t>
                    </a:r>
                  </a:p>
                </c:rich>
              </c:tx>
              <c:spPr>
                <a:solidFill>
                  <a:schemeClr val="bg1"/>
                </a:solidFill>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55-475E-9ACA-905C7CE5695B}"/>
                </c:ext>
              </c:extLst>
            </c:dLbl>
            <c:dLbl>
              <c:idx val="4"/>
              <c:layout>
                <c:manualLayout>
                  <c:x val="-3.9160795690012434E-2"/>
                  <c:y val="0.17753119114692512"/>
                </c:manualLayout>
              </c:layout>
              <c:tx>
                <c:rich>
                  <a:bodyPr/>
                  <a:lstStyle/>
                  <a:p>
                    <a:pPr>
                      <a:defRPr sz="1100" b="1" i="0" u="none" strike="noStrike" baseline="0">
                        <a:solidFill>
                          <a:srgbClr val="000000"/>
                        </a:solidFill>
                        <a:latin typeface="Calibri"/>
                        <a:ea typeface="Calibri"/>
                        <a:cs typeface="Calibri"/>
                      </a:defRPr>
                    </a:pPr>
                    <a:r>
                      <a:rPr lang="en-US"/>
                      <a:t>Compromising</a:t>
                    </a:r>
                  </a:p>
                </c:rich>
              </c:tx>
              <c:spPr>
                <a:solidFill>
                  <a:schemeClr val="bg1"/>
                </a:solidFill>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55-475E-9ACA-905C7CE5695B}"/>
                </c:ext>
              </c:extLst>
            </c:dLbl>
            <c:spPr>
              <a:noFill/>
              <a:ln>
                <a:noFill/>
              </a:ln>
              <a:effectLst/>
            </c:spPr>
            <c:txPr>
              <a:bodyPr wrap="square" lIns="38100" tIns="19050" rIns="38100" bIns="19050" anchor="ctr">
                <a:spAutoFit/>
              </a:bodyPr>
              <a:lstStyle/>
              <a:p>
                <a:pPr>
                  <a:defRPr sz="1100" b="1" i="0" u="none" strike="noStrike" baseline="0">
                    <a:solidFill>
                      <a:srgbClr val="000000"/>
                    </a:solidFill>
                    <a:latin typeface="Calibri"/>
                    <a:ea typeface="Calibri"/>
                    <a:cs typeface="Calibri"/>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'Negotiating Style Questionnaire'!$C$131:$C$135</c:f>
              <c:numCache>
                <c:formatCode>General</c:formatCode>
                <c:ptCount val="5"/>
                <c:pt idx="0">
                  <c:v>1</c:v>
                </c:pt>
                <c:pt idx="1">
                  <c:v>1</c:v>
                </c:pt>
                <c:pt idx="2">
                  <c:v>2.5</c:v>
                </c:pt>
                <c:pt idx="3">
                  <c:v>4</c:v>
                </c:pt>
                <c:pt idx="4">
                  <c:v>4</c:v>
                </c:pt>
              </c:numCache>
            </c:numRef>
          </c:xVal>
          <c:yVal>
            <c:numRef>
              <c:f>'Negotiating Style Questionnaire'!$D$131:$D$135</c:f>
              <c:numCache>
                <c:formatCode>General</c:formatCode>
                <c:ptCount val="5"/>
                <c:pt idx="0">
                  <c:v>4</c:v>
                </c:pt>
                <c:pt idx="1">
                  <c:v>1</c:v>
                </c:pt>
                <c:pt idx="2">
                  <c:v>2.5</c:v>
                </c:pt>
                <c:pt idx="3">
                  <c:v>4</c:v>
                </c:pt>
                <c:pt idx="4">
                  <c:v>1</c:v>
                </c:pt>
              </c:numCache>
            </c:numRef>
          </c:yVal>
          <c:bubbleSize>
            <c:numRef>
              <c:f>'Negotiating Style Questionnaire'!$B$131:$B$135</c:f>
              <c:numCache>
                <c:formatCode>General</c:formatCode>
                <c:ptCount val="5"/>
                <c:pt idx="0">
                  <c:v>30</c:v>
                </c:pt>
                <c:pt idx="1">
                  <c:v>30</c:v>
                </c:pt>
                <c:pt idx="2">
                  <c:v>0</c:v>
                </c:pt>
                <c:pt idx="3">
                  <c:v>15</c:v>
                </c:pt>
                <c:pt idx="4">
                  <c:v>15</c:v>
                </c:pt>
              </c:numCache>
            </c:numRef>
          </c:bubbleSize>
          <c:bubble3D val="1"/>
          <c:extLst>
            <c:ext xmlns:c16="http://schemas.microsoft.com/office/drawing/2014/chart" uri="{C3380CC4-5D6E-409C-BE32-E72D297353CC}">
              <c16:uniqueId val="{0000000A-4E55-475E-9ACA-905C7CE5695B}"/>
            </c:ext>
          </c:extLst>
        </c:ser>
        <c:dLbls>
          <c:showLegendKey val="0"/>
          <c:showVal val="0"/>
          <c:showCatName val="0"/>
          <c:showSerName val="0"/>
          <c:showPercent val="0"/>
          <c:showBubbleSize val="0"/>
        </c:dLbls>
        <c:bubbleScale val="150"/>
        <c:showNegBubbles val="0"/>
        <c:axId val="483122472"/>
        <c:axId val="1"/>
      </c:bubbleChart>
      <c:valAx>
        <c:axId val="483122472"/>
        <c:scaling>
          <c:orientation val="minMax"/>
        </c:scaling>
        <c:delete val="0"/>
        <c:axPos val="b"/>
        <c:numFmt formatCode="General" sourceLinked="1"/>
        <c:majorTickMark val="out"/>
        <c:minorTickMark val="none"/>
        <c:tickLblPos val="nextTo"/>
        <c:spPr>
          <a:ln w="0">
            <a:solidFill>
              <a:schemeClr val="bg1"/>
            </a:solidFill>
          </a:ln>
        </c:spPr>
        <c:txPr>
          <a:bodyPr rot="0" vert="horz"/>
          <a:lstStyle/>
          <a:p>
            <a:pPr>
              <a:defRPr sz="1000" b="0" i="0" u="none" strike="noStrike" baseline="0">
                <a:solidFill>
                  <a:srgbClr val="FFFFFF"/>
                </a:solidFill>
                <a:latin typeface="Calibri"/>
                <a:ea typeface="Calibri"/>
                <a:cs typeface="Calibri"/>
              </a:defRPr>
            </a:pPr>
            <a:endParaRPr lang="en-US"/>
          </a:p>
        </c:txPr>
        <c:crossAx val="1"/>
        <c:crosses val="autoZero"/>
        <c:crossBetween val="midCat"/>
      </c:valAx>
      <c:valAx>
        <c:axId val="1"/>
        <c:scaling>
          <c:orientation val="minMax"/>
        </c:scaling>
        <c:delete val="0"/>
        <c:axPos val="l"/>
        <c:majorGridlines>
          <c:spPr>
            <a:ln w="0">
              <a:solidFill>
                <a:schemeClr val="bg1"/>
              </a:solidFill>
            </a:ln>
          </c:spPr>
        </c:majorGridlines>
        <c:numFmt formatCode="General" sourceLinked="1"/>
        <c:majorTickMark val="out"/>
        <c:minorTickMark val="none"/>
        <c:tickLblPos val="nextTo"/>
        <c:spPr>
          <a:ln>
            <a:solidFill>
              <a:sysClr val="window" lastClr="FFFFFF"/>
            </a:solidFill>
          </a:ln>
        </c:spPr>
        <c:txPr>
          <a:bodyPr rot="0" vert="horz"/>
          <a:lstStyle/>
          <a:p>
            <a:pPr>
              <a:defRPr sz="1000" b="0" i="0" u="none" strike="noStrike" baseline="0">
                <a:solidFill>
                  <a:srgbClr val="FFFFFF"/>
                </a:solidFill>
                <a:latin typeface="Calibri"/>
                <a:ea typeface="Calibri"/>
                <a:cs typeface="Calibri"/>
              </a:defRPr>
            </a:pPr>
            <a:endParaRPr lang="en-US"/>
          </a:p>
        </c:txPr>
        <c:crossAx val="483122472"/>
        <c:crosses val="autoZero"/>
        <c:crossBetween val="midCat"/>
      </c:valAx>
    </c:plotArea>
    <c:plotVisOnly val="1"/>
    <c:dispBlanksAs val="gap"/>
    <c:showDLblsOverMax val="0"/>
  </c:chart>
  <c:spPr>
    <a:ln>
      <a:solidFill>
        <a:sysClr val="window" lastClr="FFFFFF"/>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'Learning Style'!$B$46:$D$46</c:f>
              <c:strCache>
                <c:ptCount val="3"/>
                <c:pt idx="0">
                  <c:v>Auditory</c:v>
                </c:pt>
                <c:pt idx="1">
                  <c:v>Visual</c:v>
                </c:pt>
                <c:pt idx="2">
                  <c:v>Kinesthetic</c:v>
                </c:pt>
              </c:strCache>
            </c:strRef>
          </c:tx>
          <c:dPt>
            <c:idx val="0"/>
            <c:bubble3D val="0"/>
            <c:spPr>
              <a:solidFill>
                <a:srgbClr val="FFFF00"/>
              </a:solidFill>
            </c:spPr>
            <c:extLst>
              <c:ext xmlns:c16="http://schemas.microsoft.com/office/drawing/2014/chart" uri="{C3380CC4-5D6E-409C-BE32-E72D297353CC}">
                <c16:uniqueId val="{00000001-B7E7-41AB-B59D-67858699B092}"/>
              </c:ext>
            </c:extLst>
          </c:dPt>
          <c:dPt>
            <c:idx val="1"/>
            <c:bubble3D val="0"/>
            <c:spPr>
              <a:solidFill>
                <a:srgbClr val="00B050"/>
              </a:solidFill>
            </c:spPr>
            <c:extLst>
              <c:ext xmlns:c16="http://schemas.microsoft.com/office/drawing/2014/chart" uri="{C3380CC4-5D6E-409C-BE32-E72D297353CC}">
                <c16:uniqueId val="{00000003-B7E7-41AB-B59D-67858699B092}"/>
              </c:ext>
            </c:extLst>
          </c:dPt>
          <c:dPt>
            <c:idx val="2"/>
            <c:bubble3D val="0"/>
            <c:spPr>
              <a:solidFill>
                <a:srgbClr val="002060"/>
              </a:solidFill>
            </c:spPr>
            <c:extLst>
              <c:ext xmlns:c16="http://schemas.microsoft.com/office/drawing/2014/chart" uri="{C3380CC4-5D6E-409C-BE32-E72D297353CC}">
                <c16:uniqueId val="{00000005-B7E7-41AB-B59D-67858699B092}"/>
              </c:ext>
            </c:extLst>
          </c:dPt>
          <c:cat>
            <c:strRef>
              <c:f>'Learning Style'!$B$46:$D$46</c:f>
              <c:strCache>
                <c:ptCount val="3"/>
                <c:pt idx="0">
                  <c:v>Auditory</c:v>
                </c:pt>
                <c:pt idx="1">
                  <c:v>Visual</c:v>
                </c:pt>
                <c:pt idx="2">
                  <c:v>Kinesthetic</c:v>
                </c:pt>
              </c:strCache>
            </c:strRef>
          </c:cat>
          <c:val>
            <c:numRef>
              <c:f>'Learning Style'!$B$45:$D$45</c:f>
              <c:numCache>
                <c:formatCode>General</c:formatCode>
                <c:ptCount val="3"/>
                <c:pt idx="0">
                  <c:v>0</c:v>
                </c:pt>
                <c:pt idx="1">
                  <c:v>0</c:v>
                </c:pt>
                <c:pt idx="2">
                  <c:v>0</c:v>
                </c:pt>
              </c:numCache>
            </c:numRef>
          </c:val>
          <c:extLst>
            <c:ext xmlns:c16="http://schemas.microsoft.com/office/drawing/2014/chart" uri="{C3380CC4-5D6E-409C-BE32-E72D297353CC}">
              <c16:uniqueId val="{00000006-B7E7-41AB-B59D-67858699B092}"/>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ln>
      <a:noFill/>
    </a:ln>
    <a:effectLst/>
  </c:sp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9388648291981386"/>
          <c:y val="3.1446540880503145E-2"/>
        </c:manualLayout>
      </c:layout>
      <c:overlay val="0"/>
    </c:title>
    <c:autoTitleDeleted val="0"/>
    <c:plotArea>
      <c:layout/>
      <c:doughnutChart>
        <c:varyColors val="1"/>
        <c:ser>
          <c:idx val="0"/>
          <c:order val="0"/>
          <c:tx>
            <c:strRef>
              <c:f>'Technology Adoption'!$B$52</c:f>
              <c:strCache>
                <c:ptCount val="1"/>
                <c:pt idx="0">
                  <c:v>Technology Adoption Analysis - Summary</c:v>
                </c:pt>
              </c:strCache>
            </c:strRef>
          </c:tx>
          <c:dPt>
            <c:idx val="0"/>
            <c:bubble3D val="0"/>
            <c:spPr>
              <a:solidFill>
                <a:srgbClr val="FCD117"/>
              </a:solidFill>
            </c:spPr>
            <c:extLst>
              <c:ext xmlns:c16="http://schemas.microsoft.com/office/drawing/2014/chart" uri="{C3380CC4-5D6E-409C-BE32-E72D297353CC}">
                <c16:uniqueId val="{00000001-60E7-4A19-86B2-96FAEDB4BC07}"/>
              </c:ext>
            </c:extLst>
          </c:dPt>
          <c:dPt>
            <c:idx val="1"/>
            <c:bubble3D val="0"/>
            <c:spPr>
              <a:solidFill>
                <a:srgbClr val="C3C3C9"/>
              </a:solidFill>
            </c:spPr>
            <c:extLst>
              <c:ext xmlns:c16="http://schemas.microsoft.com/office/drawing/2014/chart" uri="{C3380CC4-5D6E-409C-BE32-E72D297353CC}">
                <c16:uniqueId val="{00000003-60E7-4A19-86B2-96FAEDB4BC07}"/>
              </c:ext>
            </c:extLst>
          </c:dPt>
          <c:dPt>
            <c:idx val="2"/>
            <c:bubble3D val="0"/>
            <c:spPr>
              <a:solidFill>
                <a:srgbClr val="917377"/>
              </a:solidFill>
            </c:spPr>
            <c:extLst>
              <c:ext xmlns:c16="http://schemas.microsoft.com/office/drawing/2014/chart" uri="{C3380CC4-5D6E-409C-BE32-E72D297353CC}">
                <c16:uniqueId val="{00000005-60E7-4A19-86B2-96FAEDB4BC07}"/>
              </c:ext>
            </c:extLst>
          </c:dPt>
          <c:dPt>
            <c:idx val="3"/>
            <c:bubble3D val="0"/>
            <c:spPr>
              <a:solidFill>
                <a:srgbClr val="509E2F"/>
              </a:solidFill>
            </c:spPr>
            <c:extLst>
              <c:ext xmlns:c16="http://schemas.microsoft.com/office/drawing/2014/chart" uri="{C3380CC4-5D6E-409C-BE32-E72D297353CC}">
                <c16:uniqueId val="{00000007-60E7-4A19-86B2-96FAEDB4BC07}"/>
              </c:ext>
            </c:extLst>
          </c:dPt>
          <c:dPt>
            <c:idx val="4"/>
            <c:bubble3D val="0"/>
            <c:spPr>
              <a:solidFill>
                <a:schemeClr val="tx1"/>
              </a:solidFill>
            </c:spPr>
            <c:extLst>
              <c:ext xmlns:c16="http://schemas.microsoft.com/office/drawing/2014/chart" uri="{C3380CC4-5D6E-409C-BE32-E72D297353CC}">
                <c16:uniqueId val="{00000009-60E7-4A19-86B2-96FAEDB4BC07}"/>
              </c:ext>
            </c:extLst>
          </c:dPt>
          <c:cat>
            <c:strRef>
              <c:f>'Technology Adoption'!$A$53:$A$57</c:f>
              <c:strCache>
                <c:ptCount val="5"/>
                <c:pt idx="0">
                  <c:v>Innovator</c:v>
                </c:pt>
                <c:pt idx="1">
                  <c:v>Visionary</c:v>
                </c:pt>
                <c:pt idx="2">
                  <c:v>Pragmatist</c:v>
                </c:pt>
                <c:pt idx="3">
                  <c:v>Conservative</c:v>
                </c:pt>
                <c:pt idx="4">
                  <c:v>Laggard</c:v>
                </c:pt>
              </c:strCache>
            </c:strRef>
          </c:cat>
          <c:val>
            <c:numRef>
              <c:f>'Technology Adoption'!$B$53:$B$57</c:f>
              <c:numCache>
                <c:formatCode>General</c:formatCode>
                <c:ptCount val="5"/>
                <c:pt idx="0">
                  <c:v>1</c:v>
                </c:pt>
                <c:pt idx="1">
                  <c:v>3</c:v>
                </c:pt>
                <c:pt idx="2">
                  <c:v>0</c:v>
                </c:pt>
                <c:pt idx="3">
                  <c:v>1</c:v>
                </c:pt>
                <c:pt idx="4">
                  <c:v>1</c:v>
                </c:pt>
              </c:numCache>
            </c:numRef>
          </c:val>
          <c:extLst>
            <c:ext xmlns:c16="http://schemas.microsoft.com/office/drawing/2014/chart" uri="{C3380CC4-5D6E-409C-BE32-E72D297353CC}">
              <c16:uniqueId val="{0000000A-60E7-4A19-86B2-96FAEDB4BC07}"/>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63379005967279811"/>
          <c:y val="0.29079661094994713"/>
          <c:w val="0.34429213841235723"/>
          <c:h val="0.70920338905005276"/>
        </c:manualLayout>
      </c:layout>
      <c:overlay val="0"/>
      <c:txPr>
        <a:bodyPr/>
        <a:lstStyle/>
        <a:p>
          <a:pPr>
            <a:defRPr sz="1200" b="1"/>
          </a:pPr>
          <a:endParaRPr lang="en-US"/>
        </a:p>
      </c:txPr>
    </c:legend>
    <c:plotVisOnly val="1"/>
    <c:dispBlanksAs val="zero"/>
    <c:showDLblsOverMax val="0"/>
  </c:chart>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088204038257194"/>
          <c:y val="0.29662953896324074"/>
          <c:w val="0.25929861849096703"/>
          <c:h val="0.54831520838659653"/>
        </c:manualLayout>
      </c:layout>
      <c:radarChart>
        <c:radarStyle val="marker"/>
        <c:varyColors val="0"/>
        <c:ser>
          <c:idx val="0"/>
          <c:order val="0"/>
          <c:spPr>
            <a:ln w="25400">
              <a:solidFill>
                <a:srgbClr val="000080"/>
              </a:solidFill>
              <a:prstDash val="solid"/>
            </a:ln>
          </c:spPr>
          <c:marker>
            <c:symbol val="circle"/>
            <c:size val="3"/>
            <c:spPr>
              <a:solidFill>
                <a:srgbClr val="000080"/>
              </a:solidFill>
              <a:ln>
                <a:solidFill>
                  <a:srgbClr val="000080"/>
                </a:solidFill>
                <a:prstDash val="solid"/>
              </a:ln>
            </c:spPr>
          </c:marker>
          <c:cat>
            <c:strRef>
              <c:f>'Negotiating Style Questionnaire'!$A$131:$A$135</c:f>
              <c:strCache>
                <c:ptCount val="5"/>
                <c:pt idx="0">
                  <c:v>Indifferent</c:v>
                </c:pt>
                <c:pt idx="1">
                  <c:v>Concessionary</c:v>
                </c:pt>
                <c:pt idx="2">
                  <c:v>Collaborative</c:v>
                </c:pt>
                <c:pt idx="3">
                  <c:v>Positional</c:v>
                </c:pt>
                <c:pt idx="4">
                  <c:v>Compromising</c:v>
                </c:pt>
              </c:strCache>
            </c:strRef>
          </c:cat>
          <c:val>
            <c:numRef>
              <c:f>'Negotiating Style Questionnaire'!$B$131:$B$135</c:f>
              <c:numCache>
                <c:formatCode>General</c:formatCode>
                <c:ptCount val="5"/>
                <c:pt idx="0">
                  <c:v>30</c:v>
                </c:pt>
                <c:pt idx="1">
                  <c:v>30</c:v>
                </c:pt>
                <c:pt idx="2">
                  <c:v>0</c:v>
                </c:pt>
                <c:pt idx="3">
                  <c:v>15</c:v>
                </c:pt>
                <c:pt idx="4">
                  <c:v>15</c:v>
                </c:pt>
              </c:numCache>
            </c:numRef>
          </c:val>
          <c:extLst>
            <c:ext xmlns:c16="http://schemas.microsoft.com/office/drawing/2014/chart" uri="{C3380CC4-5D6E-409C-BE32-E72D297353CC}">
              <c16:uniqueId val="{00000000-80E4-47E7-A033-828847C7C32F}"/>
            </c:ext>
          </c:extLst>
        </c:ser>
        <c:dLbls>
          <c:showLegendKey val="0"/>
          <c:showVal val="0"/>
          <c:showCatName val="0"/>
          <c:showSerName val="0"/>
          <c:showPercent val="0"/>
          <c:showBubbleSize val="0"/>
        </c:dLbls>
        <c:axId val="483915352"/>
        <c:axId val="1"/>
      </c:radarChart>
      <c:catAx>
        <c:axId val="48391535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1650" b="0" i="0" u="none" strike="noStrike" baseline="0">
                <a:solidFill>
                  <a:srgbClr val="000000"/>
                </a:solidFill>
                <a:latin typeface="Arial"/>
                <a:ea typeface="Arial"/>
                <a:cs typeface="Arial"/>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n-US"/>
          </a:p>
        </c:txPr>
        <c:crossAx val="483915352"/>
        <c:crosses val="autoZero"/>
        <c:crossBetween val="between"/>
      </c:valAx>
      <c:spPr>
        <a:noFill/>
        <a:ln w="25400">
          <a:noFill/>
        </a:ln>
      </c:spPr>
    </c:plotArea>
    <c:plotVisOnly val="1"/>
    <c:dispBlanksAs val="gap"/>
    <c:showDLblsOverMax val="0"/>
  </c:chart>
  <c:spPr>
    <a:solidFill>
      <a:srgbClr val="FFFFFF"/>
    </a:solidFill>
    <a:ln w="3175">
      <a:noFill/>
      <a:prstDash val="solid"/>
    </a:ln>
  </c:spPr>
  <c:txPr>
    <a:bodyPr/>
    <a:lstStyle/>
    <a:p>
      <a:pPr>
        <a:defRPr sz="1650" b="0" i="0" u="none" strike="noStrike" baseline="0">
          <a:solidFill>
            <a:srgbClr val="000000"/>
          </a:solidFill>
          <a:latin typeface="Arial"/>
          <a:ea typeface="Arial"/>
          <a:cs typeface="Arial"/>
        </a:defRPr>
      </a:pPr>
      <a:endParaRPr lang="en-US"/>
    </a:p>
  </c:txPr>
  <c:printSettings>
    <c:headerFooter alignWithMargins="0"/>
    <c:pageMargins b="1" l="0.75000000000000022" r="0.75000000000000022"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088204038257216"/>
          <c:y val="0.2966295389632409"/>
          <c:w val="0.25929861849096703"/>
          <c:h val="0.54831520838659664"/>
        </c:manualLayout>
      </c:layout>
      <c:radarChart>
        <c:radarStyle val="marker"/>
        <c:varyColors val="0"/>
        <c:ser>
          <c:idx val="0"/>
          <c:order val="0"/>
          <c:spPr>
            <a:ln w="25400">
              <a:solidFill>
                <a:srgbClr val="000080"/>
              </a:solidFill>
              <a:prstDash val="solid"/>
            </a:ln>
          </c:spPr>
          <c:marker>
            <c:symbol val="circle"/>
            <c:size val="3"/>
            <c:spPr>
              <a:solidFill>
                <a:srgbClr val="000080"/>
              </a:solidFill>
              <a:ln>
                <a:solidFill>
                  <a:srgbClr val="000080"/>
                </a:solidFill>
                <a:prstDash val="solid"/>
              </a:ln>
            </c:spPr>
          </c:marker>
          <c:cat>
            <c:strRef>
              <c:f>'Negotiating Style Questionnaire'!$A$131:$A$135</c:f>
              <c:strCache>
                <c:ptCount val="5"/>
                <c:pt idx="0">
                  <c:v>Indifferent</c:v>
                </c:pt>
                <c:pt idx="1">
                  <c:v>Concessionary</c:v>
                </c:pt>
                <c:pt idx="2">
                  <c:v>Collaborative</c:v>
                </c:pt>
                <c:pt idx="3">
                  <c:v>Positional</c:v>
                </c:pt>
                <c:pt idx="4">
                  <c:v>Compromising</c:v>
                </c:pt>
              </c:strCache>
            </c:strRef>
          </c:cat>
          <c:val>
            <c:numRef>
              <c:f>'Negotiating Style Questionnaire'!$B$131:$B$135</c:f>
              <c:numCache>
                <c:formatCode>General</c:formatCode>
                <c:ptCount val="5"/>
                <c:pt idx="0">
                  <c:v>30</c:v>
                </c:pt>
                <c:pt idx="1">
                  <c:v>30</c:v>
                </c:pt>
                <c:pt idx="2">
                  <c:v>0</c:v>
                </c:pt>
                <c:pt idx="3">
                  <c:v>15</c:v>
                </c:pt>
                <c:pt idx="4">
                  <c:v>15</c:v>
                </c:pt>
              </c:numCache>
            </c:numRef>
          </c:val>
          <c:extLst>
            <c:ext xmlns:c16="http://schemas.microsoft.com/office/drawing/2014/chart" uri="{C3380CC4-5D6E-409C-BE32-E72D297353CC}">
              <c16:uniqueId val="{00000000-8C6A-4C2A-9991-822F0492CAED}"/>
            </c:ext>
          </c:extLst>
        </c:ser>
        <c:dLbls>
          <c:showLegendKey val="0"/>
          <c:showVal val="0"/>
          <c:showCatName val="0"/>
          <c:showSerName val="0"/>
          <c:showPercent val="0"/>
          <c:showBubbleSize val="0"/>
        </c:dLbls>
        <c:axId val="483120832"/>
        <c:axId val="1"/>
      </c:radarChart>
      <c:catAx>
        <c:axId val="483120832"/>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1650" b="0" i="0" u="none" strike="noStrike" baseline="0">
                <a:solidFill>
                  <a:srgbClr val="000000"/>
                </a:solidFill>
                <a:latin typeface="Arial"/>
                <a:ea typeface="Arial"/>
                <a:cs typeface="Arial"/>
              </a:defRPr>
            </a:pPr>
            <a:endParaRPr lang="en-US"/>
          </a:p>
        </c:txPr>
        <c:crossAx val="1"/>
        <c:crosses val="autoZero"/>
        <c:auto val="0"/>
        <c:lblAlgn val="ctr"/>
        <c:lblOffset val="100"/>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en-US"/>
          </a:p>
        </c:txPr>
        <c:crossAx val="483120832"/>
        <c:crosses val="autoZero"/>
        <c:crossBetween val="between"/>
      </c:valAx>
      <c:spPr>
        <a:noFill/>
        <a:ln w="25400">
          <a:noFill/>
        </a:ln>
      </c:spPr>
    </c:plotArea>
    <c:plotVisOnly val="1"/>
    <c:dispBlanksAs val="gap"/>
    <c:showDLblsOverMax val="0"/>
  </c:chart>
  <c:spPr>
    <a:solidFill>
      <a:srgbClr val="FFFFFF"/>
    </a:solidFill>
    <a:ln w="3175">
      <a:noFill/>
      <a:prstDash val="solid"/>
    </a:ln>
  </c:spPr>
  <c:txPr>
    <a:bodyPr/>
    <a:lstStyle/>
    <a:p>
      <a:pPr>
        <a:defRPr sz="1650" b="0" i="0" u="none" strike="noStrike" baseline="0">
          <a:solidFill>
            <a:srgbClr val="000000"/>
          </a:solidFill>
          <a:latin typeface="Arial"/>
          <a:ea typeface="Arial"/>
          <a:cs typeface="Arial"/>
        </a:defRPr>
      </a:pPr>
      <a:endParaRPr lang="en-US"/>
    </a:p>
  </c:txPr>
  <c:printSettings>
    <c:headerFooter alignWithMargins="0"/>
    <c:pageMargins b="1" l="0.75000000000000044" r="0.75000000000000044"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doughnutChart>
        <c:varyColors val="1"/>
        <c:ser>
          <c:idx val="0"/>
          <c:order val="0"/>
          <c:dPt>
            <c:idx val="0"/>
            <c:bubble3D val="0"/>
            <c:spPr>
              <a:solidFill>
                <a:srgbClr val="00B050"/>
              </a:solidFill>
            </c:spPr>
            <c:extLst>
              <c:ext xmlns:c16="http://schemas.microsoft.com/office/drawing/2014/chart" uri="{C3380CC4-5D6E-409C-BE32-E72D297353CC}">
                <c16:uniqueId val="{00000001-7E5B-4F15-B33B-214BE7F578E5}"/>
              </c:ext>
            </c:extLst>
          </c:dPt>
          <c:dPt>
            <c:idx val="1"/>
            <c:bubble3D val="0"/>
            <c:spPr>
              <a:solidFill>
                <a:srgbClr val="002060"/>
              </a:solidFill>
            </c:spPr>
            <c:extLst>
              <c:ext xmlns:c16="http://schemas.microsoft.com/office/drawing/2014/chart" uri="{C3380CC4-5D6E-409C-BE32-E72D297353CC}">
                <c16:uniqueId val="{00000003-7E5B-4F15-B33B-214BE7F578E5}"/>
              </c:ext>
            </c:extLst>
          </c:dPt>
          <c:dPt>
            <c:idx val="2"/>
            <c:bubble3D val="0"/>
            <c:spPr>
              <a:solidFill>
                <a:schemeClr val="bg1"/>
              </a:solidFill>
            </c:spPr>
            <c:extLst>
              <c:ext xmlns:c16="http://schemas.microsoft.com/office/drawing/2014/chart" uri="{C3380CC4-5D6E-409C-BE32-E72D297353CC}">
                <c16:uniqueId val="{00000005-7E5B-4F15-B33B-214BE7F578E5}"/>
              </c:ext>
            </c:extLst>
          </c:dPt>
          <c:dPt>
            <c:idx val="3"/>
            <c:bubble3D val="0"/>
            <c:spPr>
              <a:solidFill>
                <a:srgbClr val="FF0000"/>
              </a:solidFill>
            </c:spPr>
            <c:extLst>
              <c:ext xmlns:c16="http://schemas.microsoft.com/office/drawing/2014/chart" uri="{C3380CC4-5D6E-409C-BE32-E72D297353CC}">
                <c16:uniqueId val="{00000007-7E5B-4F15-B33B-214BE7F578E5}"/>
              </c:ext>
            </c:extLst>
          </c:dPt>
          <c:dPt>
            <c:idx val="4"/>
            <c:bubble3D val="0"/>
            <c:spPr>
              <a:solidFill>
                <a:srgbClr val="FFFF00"/>
              </a:solidFill>
            </c:spPr>
            <c:extLst>
              <c:ext xmlns:c16="http://schemas.microsoft.com/office/drawing/2014/chart" uri="{C3380CC4-5D6E-409C-BE32-E72D297353CC}">
                <c16:uniqueId val="{00000009-7E5B-4F15-B33B-214BE7F578E5}"/>
              </c:ext>
            </c:extLst>
          </c:dPt>
          <c:cat>
            <c:strRef>
              <c:f>'Negotiating Style Questionnaire'!$A$131:$A$135</c:f>
              <c:strCache>
                <c:ptCount val="5"/>
                <c:pt idx="0">
                  <c:v>Indifferent</c:v>
                </c:pt>
                <c:pt idx="1">
                  <c:v>Concessionary</c:v>
                </c:pt>
                <c:pt idx="2">
                  <c:v>Collaborative</c:v>
                </c:pt>
                <c:pt idx="3">
                  <c:v>Positional</c:v>
                </c:pt>
                <c:pt idx="4">
                  <c:v>Compromising</c:v>
                </c:pt>
              </c:strCache>
            </c:strRef>
          </c:cat>
          <c:val>
            <c:numRef>
              <c:f>'Negotiating Style Questionnaire'!$B$131:$B$135</c:f>
              <c:numCache>
                <c:formatCode>General</c:formatCode>
                <c:ptCount val="5"/>
                <c:pt idx="0">
                  <c:v>30</c:v>
                </c:pt>
                <c:pt idx="1">
                  <c:v>30</c:v>
                </c:pt>
                <c:pt idx="2">
                  <c:v>0</c:v>
                </c:pt>
                <c:pt idx="3">
                  <c:v>15</c:v>
                </c:pt>
                <c:pt idx="4">
                  <c:v>15</c:v>
                </c:pt>
              </c:numCache>
            </c:numRef>
          </c:val>
          <c:extLst>
            <c:ext xmlns:c16="http://schemas.microsoft.com/office/drawing/2014/chart" uri="{C3380CC4-5D6E-409C-BE32-E72D297353CC}">
              <c16:uniqueId val="{0000000A-7E5B-4F15-B33B-214BE7F578E5}"/>
            </c:ext>
          </c:extLst>
        </c:ser>
        <c:dLbls>
          <c:showLegendKey val="0"/>
          <c:showVal val="0"/>
          <c:showCatName val="0"/>
          <c:showSerName val="0"/>
          <c:showPercent val="0"/>
          <c:showBubbleSize val="0"/>
          <c:showLeaderLines val="1"/>
        </c:dLbls>
        <c:firstSliceAng val="0"/>
        <c:holeSize val="50"/>
      </c:doughnutChart>
      <c:spPr>
        <a:noFill/>
        <a:ln w="25400">
          <a:noFill/>
        </a:ln>
      </c:spPr>
    </c:plotArea>
    <c:legend>
      <c:legendPos val="r"/>
      <c:overlay val="0"/>
      <c:txPr>
        <a:bodyPr/>
        <a:lstStyle/>
        <a:p>
          <a:pPr>
            <a:defRPr sz="920" b="1" i="0" u="none" strike="noStrike" baseline="0">
              <a:solidFill>
                <a:srgbClr val="000000"/>
              </a:solidFill>
              <a:latin typeface="Calibri"/>
              <a:ea typeface="Calibri"/>
              <a:cs typeface="Calibri"/>
            </a:defRPr>
          </a:pPr>
          <a:endParaRPr lang="en-US"/>
        </a:p>
      </c:txPr>
    </c:legend>
    <c:plotVisOnly val="1"/>
    <c:dispBlanksAs val="zero"/>
    <c:showDLblsOverMax val="0"/>
  </c:chart>
  <c:spPr>
    <a:solidFill>
      <a:sysClr val="window" lastClr="FFFFFF"/>
    </a:solidFill>
  </c:spPr>
  <c:txPr>
    <a:bodyPr/>
    <a:lstStyle/>
    <a:p>
      <a:pPr>
        <a:defRPr sz="1000" b="0" i="0" u="none" strike="noStrike" baseline="0">
          <a:solidFill>
            <a:srgbClr val="FFFFFF"/>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doughnutChart>
        <c:varyColors val="1"/>
        <c:ser>
          <c:idx val="0"/>
          <c:order val="0"/>
          <c:spPr>
            <a:solidFill>
              <a:srgbClr val="002060"/>
            </a:solidFill>
          </c:spPr>
          <c:dPt>
            <c:idx val="1"/>
            <c:bubble3D val="0"/>
            <c:spPr>
              <a:solidFill>
                <a:srgbClr val="00B050"/>
              </a:solidFill>
            </c:spPr>
            <c:extLst>
              <c:ext xmlns:c16="http://schemas.microsoft.com/office/drawing/2014/chart" uri="{C3380CC4-5D6E-409C-BE32-E72D297353CC}">
                <c16:uniqueId val="{00000001-AB8C-4F08-8005-BC1DB427A171}"/>
              </c:ext>
            </c:extLst>
          </c:dPt>
          <c:dPt>
            <c:idx val="2"/>
            <c:bubble3D val="0"/>
            <c:spPr>
              <a:solidFill>
                <a:srgbClr val="FF0000"/>
              </a:solidFill>
            </c:spPr>
            <c:extLst>
              <c:ext xmlns:c16="http://schemas.microsoft.com/office/drawing/2014/chart" uri="{C3380CC4-5D6E-409C-BE32-E72D297353CC}">
                <c16:uniqueId val="{00000003-AB8C-4F08-8005-BC1DB427A171}"/>
              </c:ext>
            </c:extLst>
          </c:dPt>
          <c:dPt>
            <c:idx val="3"/>
            <c:bubble3D val="0"/>
            <c:spPr>
              <a:solidFill>
                <a:srgbClr val="FFFF00"/>
              </a:solidFill>
            </c:spPr>
            <c:extLst>
              <c:ext xmlns:c16="http://schemas.microsoft.com/office/drawing/2014/chart" uri="{C3380CC4-5D6E-409C-BE32-E72D297353CC}">
                <c16:uniqueId val="{00000005-AB8C-4F08-8005-BC1DB427A171}"/>
              </c:ext>
            </c:extLst>
          </c:dPt>
          <c:cat>
            <c:strRef>
              <c:f>'Social Style Questionnaire'!$A$194:$A$197</c:f>
              <c:strCache>
                <c:ptCount val="4"/>
                <c:pt idx="0">
                  <c:v>Amiable</c:v>
                </c:pt>
                <c:pt idx="1">
                  <c:v>Analytical</c:v>
                </c:pt>
                <c:pt idx="2">
                  <c:v>Driver</c:v>
                </c:pt>
                <c:pt idx="3">
                  <c:v>Expressive</c:v>
                </c:pt>
              </c:strCache>
            </c:strRef>
          </c:cat>
          <c:val>
            <c:numRef>
              <c:f>'Social Style Questionnaire'!$C$194:$C$197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6-AB8C-4F08-8005-BC1DB427A171}"/>
            </c:ext>
          </c:extLst>
        </c:ser>
        <c:dLbls>
          <c:showLegendKey val="0"/>
          <c:showVal val="0"/>
          <c:showCatName val="0"/>
          <c:showSerName val="0"/>
          <c:showPercent val="0"/>
          <c:showBubbleSize val="0"/>
          <c:showLeaderLines val="1"/>
        </c:dLbls>
        <c:firstSliceAng val="0"/>
        <c:holeSize val="50"/>
      </c:doughnutChart>
    </c:plotArea>
    <c:plotVisOnly val="1"/>
    <c:dispBlanksAs val="zero"/>
    <c:showDLblsOverMax val="0"/>
  </c:chart>
  <c:spPr>
    <a:solidFill>
      <a:schemeClr val="bg1"/>
    </a:solidFill>
    <a:ln>
      <a:noFill/>
    </a:ln>
  </c:spPr>
  <c:printSettings>
    <c:headerFooter/>
    <c:pageMargins b="0.750000000000001" l="0.70000000000000095" r="0.70000000000000095" t="0.750000000000001"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150756873648445"/>
          <c:y val="4.3238993710691821E-2"/>
          <c:w val="0.71794871794871795"/>
          <c:h val="0.91352201257861632"/>
        </c:manualLayout>
      </c:layout>
      <c:doughnutChart>
        <c:varyColors val="1"/>
        <c:ser>
          <c:idx val="0"/>
          <c:order val="0"/>
          <c:tx>
            <c:strRef>
              <c:f>'Technology Adoption'!$B$52</c:f>
              <c:strCache>
                <c:ptCount val="1"/>
                <c:pt idx="0">
                  <c:v>Technology Adoption Analysis - Summary</c:v>
                </c:pt>
              </c:strCache>
            </c:strRef>
          </c:tx>
          <c:dPt>
            <c:idx val="0"/>
            <c:bubble3D val="0"/>
            <c:spPr>
              <a:solidFill>
                <a:srgbClr val="FCD117"/>
              </a:solidFill>
            </c:spPr>
            <c:extLst>
              <c:ext xmlns:c16="http://schemas.microsoft.com/office/drawing/2014/chart" uri="{C3380CC4-5D6E-409C-BE32-E72D297353CC}">
                <c16:uniqueId val="{00000001-E087-4FCB-BF94-06D86F703471}"/>
              </c:ext>
            </c:extLst>
          </c:dPt>
          <c:dPt>
            <c:idx val="1"/>
            <c:bubble3D val="0"/>
            <c:spPr>
              <a:solidFill>
                <a:srgbClr val="C3C3C9"/>
              </a:solidFill>
            </c:spPr>
            <c:extLst>
              <c:ext xmlns:c16="http://schemas.microsoft.com/office/drawing/2014/chart" uri="{C3380CC4-5D6E-409C-BE32-E72D297353CC}">
                <c16:uniqueId val="{00000003-E087-4FCB-BF94-06D86F703471}"/>
              </c:ext>
            </c:extLst>
          </c:dPt>
          <c:dPt>
            <c:idx val="2"/>
            <c:bubble3D val="0"/>
            <c:spPr>
              <a:solidFill>
                <a:srgbClr val="917377"/>
              </a:solidFill>
            </c:spPr>
            <c:extLst>
              <c:ext xmlns:c16="http://schemas.microsoft.com/office/drawing/2014/chart" uri="{C3380CC4-5D6E-409C-BE32-E72D297353CC}">
                <c16:uniqueId val="{00000005-E087-4FCB-BF94-06D86F703471}"/>
              </c:ext>
            </c:extLst>
          </c:dPt>
          <c:dPt>
            <c:idx val="3"/>
            <c:bubble3D val="0"/>
            <c:spPr>
              <a:solidFill>
                <a:srgbClr val="509E2F"/>
              </a:solidFill>
            </c:spPr>
            <c:extLst>
              <c:ext xmlns:c16="http://schemas.microsoft.com/office/drawing/2014/chart" uri="{C3380CC4-5D6E-409C-BE32-E72D297353CC}">
                <c16:uniqueId val="{00000007-E087-4FCB-BF94-06D86F703471}"/>
              </c:ext>
            </c:extLst>
          </c:dPt>
          <c:dPt>
            <c:idx val="4"/>
            <c:bubble3D val="0"/>
            <c:spPr>
              <a:solidFill>
                <a:schemeClr val="tx1"/>
              </a:solidFill>
            </c:spPr>
            <c:extLst>
              <c:ext xmlns:c16="http://schemas.microsoft.com/office/drawing/2014/chart" uri="{C3380CC4-5D6E-409C-BE32-E72D297353CC}">
                <c16:uniqueId val="{00000009-E087-4FCB-BF94-06D86F703471}"/>
              </c:ext>
            </c:extLst>
          </c:dPt>
          <c:cat>
            <c:strRef>
              <c:f>'Technology Adoption'!$A$53:$A$57</c:f>
              <c:strCache>
                <c:ptCount val="5"/>
                <c:pt idx="0">
                  <c:v>Innovator</c:v>
                </c:pt>
                <c:pt idx="1">
                  <c:v>Visionary</c:v>
                </c:pt>
                <c:pt idx="2">
                  <c:v>Pragmatist</c:v>
                </c:pt>
                <c:pt idx="3">
                  <c:v>Conservative</c:v>
                </c:pt>
                <c:pt idx="4">
                  <c:v>Laggard</c:v>
                </c:pt>
              </c:strCache>
            </c:strRef>
          </c:cat>
          <c:val>
            <c:numRef>
              <c:f>'Technology Adoption'!$B$53:$B$57</c:f>
              <c:numCache>
                <c:formatCode>General</c:formatCode>
                <c:ptCount val="5"/>
                <c:pt idx="0">
                  <c:v>1</c:v>
                </c:pt>
                <c:pt idx="1">
                  <c:v>3</c:v>
                </c:pt>
                <c:pt idx="2">
                  <c:v>0</c:v>
                </c:pt>
                <c:pt idx="3">
                  <c:v>1</c:v>
                </c:pt>
                <c:pt idx="4">
                  <c:v>1</c:v>
                </c:pt>
              </c:numCache>
            </c:numRef>
          </c:val>
          <c:extLst>
            <c:ext xmlns:c16="http://schemas.microsoft.com/office/drawing/2014/chart" uri="{C3380CC4-5D6E-409C-BE32-E72D297353CC}">
              <c16:uniqueId val="{0000000A-E087-4FCB-BF94-06D86F703471}"/>
            </c:ext>
          </c:extLst>
        </c:ser>
        <c:dLbls>
          <c:showLegendKey val="0"/>
          <c:showVal val="0"/>
          <c:showCatName val="0"/>
          <c:showSerName val="0"/>
          <c:showPercent val="0"/>
          <c:showBubbleSize val="0"/>
          <c:showLeaderLines val="1"/>
        </c:dLbls>
        <c:firstSliceAng val="0"/>
        <c:holeSize val="50"/>
      </c:doughnutChart>
    </c:plotArea>
    <c:plotVisOnly val="1"/>
    <c:dispBlanksAs val="zero"/>
    <c:showDLblsOverMax val="0"/>
  </c:chart>
  <c:spPr>
    <a:ln>
      <a:noFill/>
    </a:ln>
  </c:spPr>
  <c:printSettings>
    <c:headerFooter/>
    <c:pageMargins b="0.75000000000000033" l="0.70000000000000029" r="0.70000000000000029" t="0.75000000000000033" header="0.30000000000000016" footer="0.30000000000000016"/>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1015637615538142E-2"/>
          <c:w val="0.93888888888888888"/>
          <c:h val="0.89814814814814814"/>
        </c:manualLayout>
      </c:layout>
      <c:bubbleChart>
        <c:varyColors val="0"/>
        <c:ser>
          <c:idx val="4"/>
          <c:order val="0"/>
          <c:spPr>
            <a:solidFill>
              <a:srgbClr val="FF0000"/>
            </a:solidFill>
            <a:ln>
              <a:noFill/>
            </a:ln>
            <a:effectLst/>
          </c:spPr>
          <c:invertIfNegative val="0"/>
          <c:xVal>
            <c:numRef>
              <c:f>'Name Tent'!$R$50:$R$54</c:f>
              <c:numCache>
                <c:formatCode>General</c:formatCode>
                <c:ptCount val="5"/>
                <c:pt idx="0">
                  <c:v>1.5</c:v>
                </c:pt>
                <c:pt idx="1">
                  <c:v>2.2999999999999998</c:v>
                </c:pt>
                <c:pt idx="2">
                  <c:v>3.1</c:v>
                </c:pt>
                <c:pt idx="3">
                  <c:v>3.9</c:v>
                </c:pt>
                <c:pt idx="4">
                  <c:v>4.6500000000000004</c:v>
                </c:pt>
              </c:numCache>
            </c:numRef>
          </c:xVal>
          <c:yVal>
            <c:numRef>
              <c:f>'Name Tent'!$S$50:$S$54</c:f>
              <c:numCache>
                <c:formatCode>General</c:formatCode>
                <c:ptCount val="5"/>
                <c:pt idx="0">
                  <c:v>10</c:v>
                </c:pt>
                <c:pt idx="1">
                  <c:v>10</c:v>
                </c:pt>
                <c:pt idx="2">
                  <c:v>10</c:v>
                </c:pt>
                <c:pt idx="3">
                  <c:v>10</c:v>
                </c:pt>
                <c:pt idx="4">
                  <c:v>10</c:v>
                </c:pt>
              </c:numCache>
            </c:numRef>
          </c:yVal>
          <c:bubbleSize>
            <c:numRef>
              <c:f>'Name Tent'!$T$50:$T$54</c:f>
              <c:numCache>
                <c:formatCode>General</c:formatCode>
                <c:ptCount val="5"/>
                <c:pt idx="0">
                  <c:v>0</c:v>
                </c:pt>
                <c:pt idx="1">
                  <c:v>0</c:v>
                </c:pt>
                <c:pt idx="2">
                  <c:v>0</c:v>
                </c:pt>
                <c:pt idx="3">
                  <c:v>0</c:v>
                </c:pt>
                <c:pt idx="4">
                  <c:v>0</c:v>
                </c:pt>
              </c:numCache>
            </c:numRef>
          </c:bubbleSize>
          <c:bubble3D val="0"/>
          <c:extLst>
            <c:ext xmlns:c16="http://schemas.microsoft.com/office/drawing/2014/chart" uri="{C3380CC4-5D6E-409C-BE32-E72D297353CC}">
              <c16:uniqueId val="{00000028-B020-4664-AABE-7191474FBB84}"/>
            </c:ext>
          </c:extLst>
        </c:ser>
        <c:ser>
          <c:idx val="5"/>
          <c:order val="1"/>
          <c:spPr>
            <a:solidFill>
              <a:srgbClr val="FFFF00"/>
            </a:solidFill>
            <a:ln w="25400">
              <a:noFill/>
            </a:ln>
            <a:effectLst/>
          </c:spPr>
          <c:invertIfNegative val="0"/>
          <c:xVal>
            <c:numRef>
              <c:f>'Name Tent'!$R$50:$R$54</c:f>
              <c:numCache>
                <c:formatCode>General</c:formatCode>
                <c:ptCount val="5"/>
                <c:pt idx="0">
                  <c:v>1.5</c:v>
                </c:pt>
                <c:pt idx="1">
                  <c:v>2.2999999999999998</c:v>
                </c:pt>
                <c:pt idx="2">
                  <c:v>3.1</c:v>
                </c:pt>
                <c:pt idx="3">
                  <c:v>3.9</c:v>
                </c:pt>
                <c:pt idx="4">
                  <c:v>4.6500000000000004</c:v>
                </c:pt>
              </c:numCache>
            </c:numRef>
          </c:xVal>
          <c:yVal>
            <c:numRef>
              <c:f>'Name Tent'!$U$50:$U$54</c:f>
              <c:numCache>
                <c:formatCode>General</c:formatCode>
                <c:ptCount val="5"/>
                <c:pt idx="0">
                  <c:v>10</c:v>
                </c:pt>
                <c:pt idx="1">
                  <c:v>10</c:v>
                </c:pt>
                <c:pt idx="2">
                  <c:v>10</c:v>
                </c:pt>
                <c:pt idx="3">
                  <c:v>10</c:v>
                </c:pt>
                <c:pt idx="4">
                  <c:v>10</c:v>
                </c:pt>
              </c:numCache>
            </c:numRef>
          </c:yVal>
          <c:bubbleSize>
            <c:numRef>
              <c:f>'Name Tent'!$V$50:$V$54</c:f>
              <c:numCache>
                <c:formatCode>General</c:formatCode>
                <c:ptCount val="5"/>
                <c:pt idx="0">
                  <c:v>0</c:v>
                </c:pt>
                <c:pt idx="1">
                  <c:v>0</c:v>
                </c:pt>
                <c:pt idx="2">
                  <c:v>0</c:v>
                </c:pt>
                <c:pt idx="3">
                  <c:v>0</c:v>
                </c:pt>
                <c:pt idx="4">
                  <c:v>0</c:v>
                </c:pt>
              </c:numCache>
            </c:numRef>
          </c:bubbleSize>
          <c:bubble3D val="0"/>
          <c:extLst>
            <c:ext xmlns:c16="http://schemas.microsoft.com/office/drawing/2014/chart" uri="{C3380CC4-5D6E-409C-BE32-E72D297353CC}">
              <c16:uniqueId val="{00000029-B020-4664-AABE-7191474FBB84}"/>
            </c:ext>
          </c:extLst>
        </c:ser>
        <c:ser>
          <c:idx val="6"/>
          <c:order val="2"/>
          <c:spPr>
            <a:solidFill>
              <a:srgbClr val="00B050"/>
            </a:solidFill>
            <a:ln w="25400">
              <a:noFill/>
            </a:ln>
            <a:effectLst/>
          </c:spPr>
          <c:invertIfNegative val="0"/>
          <c:xVal>
            <c:numRef>
              <c:f>'Name Tent'!$R$50:$R$54</c:f>
              <c:numCache>
                <c:formatCode>General</c:formatCode>
                <c:ptCount val="5"/>
                <c:pt idx="0">
                  <c:v>1.5</c:v>
                </c:pt>
                <c:pt idx="1">
                  <c:v>2.2999999999999998</c:v>
                </c:pt>
                <c:pt idx="2">
                  <c:v>3.1</c:v>
                </c:pt>
                <c:pt idx="3">
                  <c:v>3.9</c:v>
                </c:pt>
                <c:pt idx="4">
                  <c:v>4.6500000000000004</c:v>
                </c:pt>
              </c:numCache>
            </c:numRef>
          </c:xVal>
          <c:yVal>
            <c:numRef>
              <c:f>'Name Tent'!$W$50:$W$54</c:f>
              <c:numCache>
                <c:formatCode>General</c:formatCode>
                <c:ptCount val="5"/>
                <c:pt idx="0">
                  <c:v>10</c:v>
                </c:pt>
                <c:pt idx="1">
                  <c:v>10</c:v>
                </c:pt>
                <c:pt idx="2">
                  <c:v>10</c:v>
                </c:pt>
                <c:pt idx="3">
                  <c:v>10</c:v>
                </c:pt>
                <c:pt idx="4">
                  <c:v>10</c:v>
                </c:pt>
              </c:numCache>
            </c:numRef>
          </c:yVal>
          <c:bubbleSize>
            <c:numRef>
              <c:f>'Name Tent'!$X$50:$X$54</c:f>
              <c:numCache>
                <c:formatCode>General</c:formatCode>
                <c:ptCount val="5"/>
                <c:pt idx="0">
                  <c:v>0</c:v>
                </c:pt>
                <c:pt idx="1">
                  <c:v>0</c:v>
                </c:pt>
                <c:pt idx="2">
                  <c:v>0</c:v>
                </c:pt>
                <c:pt idx="3">
                  <c:v>0</c:v>
                </c:pt>
                <c:pt idx="4">
                  <c:v>0</c:v>
                </c:pt>
              </c:numCache>
            </c:numRef>
          </c:bubbleSize>
          <c:bubble3D val="0"/>
          <c:extLst>
            <c:ext xmlns:c16="http://schemas.microsoft.com/office/drawing/2014/chart" uri="{C3380CC4-5D6E-409C-BE32-E72D297353CC}">
              <c16:uniqueId val="{0000002A-B020-4664-AABE-7191474FBB84}"/>
            </c:ext>
          </c:extLst>
        </c:ser>
        <c:ser>
          <c:idx val="7"/>
          <c:order val="3"/>
          <c:spPr>
            <a:solidFill>
              <a:srgbClr val="002060"/>
            </a:solidFill>
            <a:ln w="25400">
              <a:noFill/>
            </a:ln>
            <a:effectLst/>
          </c:spPr>
          <c:invertIfNegative val="0"/>
          <c:xVal>
            <c:numRef>
              <c:f>'Name Tent'!$R$50:$R$54</c:f>
              <c:numCache>
                <c:formatCode>General</c:formatCode>
                <c:ptCount val="5"/>
                <c:pt idx="0">
                  <c:v>1.5</c:v>
                </c:pt>
                <c:pt idx="1">
                  <c:v>2.2999999999999998</c:v>
                </c:pt>
                <c:pt idx="2">
                  <c:v>3.1</c:v>
                </c:pt>
                <c:pt idx="3">
                  <c:v>3.9</c:v>
                </c:pt>
                <c:pt idx="4">
                  <c:v>4.6500000000000004</c:v>
                </c:pt>
              </c:numCache>
            </c:numRef>
          </c:xVal>
          <c:yVal>
            <c:numRef>
              <c:f>'Name Tent'!$Y$50:$Y$54</c:f>
              <c:numCache>
                <c:formatCode>General</c:formatCode>
                <c:ptCount val="5"/>
                <c:pt idx="0">
                  <c:v>10</c:v>
                </c:pt>
                <c:pt idx="1">
                  <c:v>10</c:v>
                </c:pt>
                <c:pt idx="2">
                  <c:v>10</c:v>
                </c:pt>
                <c:pt idx="3">
                  <c:v>10</c:v>
                </c:pt>
                <c:pt idx="4">
                  <c:v>10</c:v>
                </c:pt>
              </c:numCache>
            </c:numRef>
          </c:yVal>
          <c:bubbleSize>
            <c:numRef>
              <c:f>'Name Tent'!$Z$50:$Z$54</c:f>
              <c:numCache>
                <c:formatCode>General</c:formatCode>
                <c:ptCount val="5"/>
                <c:pt idx="0">
                  <c:v>0</c:v>
                </c:pt>
                <c:pt idx="1">
                  <c:v>50</c:v>
                </c:pt>
                <c:pt idx="2">
                  <c:v>0</c:v>
                </c:pt>
                <c:pt idx="3">
                  <c:v>0</c:v>
                </c:pt>
                <c:pt idx="4">
                  <c:v>0</c:v>
                </c:pt>
              </c:numCache>
            </c:numRef>
          </c:bubbleSize>
          <c:bubble3D val="0"/>
          <c:extLst>
            <c:ext xmlns:c16="http://schemas.microsoft.com/office/drawing/2014/chart" uri="{C3380CC4-5D6E-409C-BE32-E72D297353CC}">
              <c16:uniqueId val="{0000002B-B020-4664-AABE-7191474FBB84}"/>
            </c:ext>
          </c:extLst>
        </c:ser>
        <c:ser>
          <c:idx val="0"/>
          <c:order val="4"/>
          <c:spPr>
            <a:solidFill>
              <a:srgbClr val="FF0000"/>
            </a:solidFill>
            <a:ln>
              <a:noFill/>
            </a:ln>
            <a:effectLst/>
          </c:spPr>
          <c:invertIfNegative val="0"/>
          <c:xVal>
            <c:numRef>
              <c:f>'Name Tent'!$R$50:$R$54</c:f>
              <c:numCache>
                <c:formatCode>General</c:formatCode>
                <c:ptCount val="5"/>
                <c:pt idx="0">
                  <c:v>1.5</c:v>
                </c:pt>
                <c:pt idx="1">
                  <c:v>2.2999999999999998</c:v>
                </c:pt>
                <c:pt idx="2">
                  <c:v>3.1</c:v>
                </c:pt>
                <c:pt idx="3">
                  <c:v>3.9</c:v>
                </c:pt>
                <c:pt idx="4">
                  <c:v>4.6500000000000004</c:v>
                </c:pt>
              </c:numCache>
            </c:numRef>
          </c:xVal>
          <c:yVal>
            <c:numRef>
              <c:f>'Name Tent'!$S$50:$S$54</c:f>
              <c:numCache>
                <c:formatCode>General</c:formatCode>
                <c:ptCount val="5"/>
                <c:pt idx="0">
                  <c:v>10</c:v>
                </c:pt>
                <c:pt idx="1">
                  <c:v>10</c:v>
                </c:pt>
                <c:pt idx="2">
                  <c:v>10</c:v>
                </c:pt>
                <c:pt idx="3">
                  <c:v>10</c:v>
                </c:pt>
                <c:pt idx="4">
                  <c:v>10</c:v>
                </c:pt>
              </c:numCache>
            </c:numRef>
          </c:yVal>
          <c:bubbleSize>
            <c:numRef>
              <c:f>'Name Tent'!$T$50:$T$54</c:f>
              <c:numCache>
                <c:formatCode>General</c:formatCode>
                <c:ptCount val="5"/>
                <c:pt idx="0">
                  <c:v>0</c:v>
                </c:pt>
                <c:pt idx="1">
                  <c:v>0</c:v>
                </c:pt>
                <c:pt idx="2">
                  <c:v>0</c:v>
                </c:pt>
                <c:pt idx="3">
                  <c:v>0</c:v>
                </c:pt>
                <c:pt idx="4">
                  <c:v>0</c:v>
                </c:pt>
              </c:numCache>
            </c:numRef>
          </c:bubbleSize>
          <c:bubble3D val="0"/>
          <c:extLst>
            <c:ext xmlns:c16="http://schemas.microsoft.com/office/drawing/2014/chart" uri="{C3380CC4-5D6E-409C-BE32-E72D297353CC}">
              <c16:uniqueId val="{00000021-B020-4664-AABE-7191474FBB84}"/>
            </c:ext>
          </c:extLst>
        </c:ser>
        <c:ser>
          <c:idx val="1"/>
          <c:order val="5"/>
          <c:spPr>
            <a:solidFill>
              <a:srgbClr val="FFFF00"/>
            </a:solidFill>
            <a:ln w="25400">
              <a:solidFill>
                <a:schemeClr val="accent1"/>
              </a:solidFill>
            </a:ln>
            <a:effectLst/>
          </c:spPr>
          <c:invertIfNegative val="0"/>
          <c:xVal>
            <c:numRef>
              <c:f>'Name Tent'!$R$50:$R$54</c:f>
              <c:numCache>
                <c:formatCode>General</c:formatCode>
                <c:ptCount val="5"/>
                <c:pt idx="0">
                  <c:v>1.5</c:v>
                </c:pt>
                <c:pt idx="1">
                  <c:v>2.2999999999999998</c:v>
                </c:pt>
                <c:pt idx="2">
                  <c:v>3.1</c:v>
                </c:pt>
                <c:pt idx="3">
                  <c:v>3.9</c:v>
                </c:pt>
                <c:pt idx="4">
                  <c:v>4.6500000000000004</c:v>
                </c:pt>
              </c:numCache>
            </c:numRef>
          </c:xVal>
          <c:yVal>
            <c:numRef>
              <c:f>'Name Tent'!$U$50:$U$54</c:f>
              <c:numCache>
                <c:formatCode>General</c:formatCode>
                <c:ptCount val="5"/>
                <c:pt idx="0">
                  <c:v>10</c:v>
                </c:pt>
                <c:pt idx="1">
                  <c:v>10</c:v>
                </c:pt>
                <c:pt idx="2">
                  <c:v>10</c:v>
                </c:pt>
                <c:pt idx="3">
                  <c:v>10</c:v>
                </c:pt>
                <c:pt idx="4">
                  <c:v>10</c:v>
                </c:pt>
              </c:numCache>
            </c:numRef>
          </c:yVal>
          <c:bubbleSize>
            <c:numRef>
              <c:f>'Name Tent'!$V$50:$V$54</c:f>
              <c:numCache>
                <c:formatCode>General</c:formatCode>
                <c:ptCount val="5"/>
                <c:pt idx="0">
                  <c:v>0</c:v>
                </c:pt>
                <c:pt idx="1">
                  <c:v>0</c:v>
                </c:pt>
                <c:pt idx="2">
                  <c:v>0</c:v>
                </c:pt>
                <c:pt idx="3">
                  <c:v>0</c:v>
                </c:pt>
                <c:pt idx="4">
                  <c:v>0</c:v>
                </c:pt>
              </c:numCache>
            </c:numRef>
          </c:bubbleSize>
          <c:bubble3D val="0"/>
          <c:extLst>
            <c:ext xmlns:c16="http://schemas.microsoft.com/office/drawing/2014/chart" uri="{C3380CC4-5D6E-409C-BE32-E72D297353CC}">
              <c16:uniqueId val="{00000023-B020-4664-AABE-7191474FBB84}"/>
            </c:ext>
          </c:extLst>
        </c:ser>
        <c:ser>
          <c:idx val="2"/>
          <c:order val="6"/>
          <c:spPr>
            <a:solidFill>
              <a:srgbClr val="00B050"/>
            </a:solidFill>
            <a:ln w="25400">
              <a:noFill/>
            </a:ln>
            <a:effectLst/>
          </c:spPr>
          <c:invertIfNegative val="0"/>
          <c:xVal>
            <c:numRef>
              <c:f>'Name Tent'!$R$50:$R$54</c:f>
              <c:numCache>
                <c:formatCode>General</c:formatCode>
                <c:ptCount val="5"/>
                <c:pt idx="0">
                  <c:v>1.5</c:v>
                </c:pt>
                <c:pt idx="1">
                  <c:v>2.2999999999999998</c:v>
                </c:pt>
                <c:pt idx="2">
                  <c:v>3.1</c:v>
                </c:pt>
                <c:pt idx="3">
                  <c:v>3.9</c:v>
                </c:pt>
                <c:pt idx="4">
                  <c:v>4.6500000000000004</c:v>
                </c:pt>
              </c:numCache>
            </c:numRef>
          </c:xVal>
          <c:yVal>
            <c:numRef>
              <c:f>'Name Tent'!$W$50:$W$54</c:f>
              <c:numCache>
                <c:formatCode>General</c:formatCode>
                <c:ptCount val="5"/>
                <c:pt idx="0">
                  <c:v>10</c:v>
                </c:pt>
                <c:pt idx="1">
                  <c:v>10</c:v>
                </c:pt>
                <c:pt idx="2">
                  <c:v>10</c:v>
                </c:pt>
                <c:pt idx="3">
                  <c:v>10</c:v>
                </c:pt>
                <c:pt idx="4">
                  <c:v>10</c:v>
                </c:pt>
              </c:numCache>
            </c:numRef>
          </c:yVal>
          <c:bubbleSize>
            <c:numRef>
              <c:f>'Name Tent'!$X$50:$X$54</c:f>
              <c:numCache>
                <c:formatCode>General</c:formatCode>
                <c:ptCount val="5"/>
                <c:pt idx="0">
                  <c:v>0</c:v>
                </c:pt>
                <c:pt idx="1">
                  <c:v>0</c:v>
                </c:pt>
                <c:pt idx="2">
                  <c:v>0</c:v>
                </c:pt>
                <c:pt idx="3">
                  <c:v>0</c:v>
                </c:pt>
                <c:pt idx="4">
                  <c:v>0</c:v>
                </c:pt>
              </c:numCache>
            </c:numRef>
          </c:bubbleSize>
          <c:bubble3D val="0"/>
          <c:extLst>
            <c:ext xmlns:c16="http://schemas.microsoft.com/office/drawing/2014/chart" uri="{C3380CC4-5D6E-409C-BE32-E72D297353CC}">
              <c16:uniqueId val="{00000025-B020-4664-AABE-7191474FBB84}"/>
            </c:ext>
          </c:extLst>
        </c:ser>
        <c:ser>
          <c:idx val="3"/>
          <c:order val="7"/>
          <c:spPr>
            <a:solidFill>
              <a:srgbClr val="002060"/>
            </a:solidFill>
            <a:ln w="25400">
              <a:noFill/>
            </a:ln>
            <a:effectLst/>
          </c:spPr>
          <c:invertIfNegative val="0"/>
          <c:xVal>
            <c:numRef>
              <c:f>'Name Tent'!$R$50:$R$54</c:f>
              <c:numCache>
                <c:formatCode>General</c:formatCode>
                <c:ptCount val="5"/>
                <c:pt idx="0">
                  <c:v>1.5</c:v>
                </c:pt>
                <c:pt idx="1">
                  <c:v>2.2999999999999998</c:v>
                </c:pt>
                <c:pt idx="2">
                  <c:v>3.1</c:v>
                </c:pt>
                <c:pt idx="3">
                  <c:v>3.9</c:v>
                </c:pt>
                <c:pt idx="4">
                  <c:v>4.6500000000000004</c:v>
                </c:pt>
              </c:numCache>
            </c:numRef>
          </c:xVal>
          <c:yVal>
            <c:numRef>
              <c:f>'Name Tent'!$Y$50:$Y$54</c:f>
              <c:numCache>
                <c:formatCode>General</c:formatCode>
                <c:ptCount val="5"/>
                <c:pt idx="0">
                  <c:v>10</c:v>
                </c:pt>
                <c:pt idx="1">
                  <c:v>10</c:v>
                </c:pt>
                <c:pt idx="2">
                  <c:v>10</c:v>
                </c:pt>
                <c:pt idx="3">
                  <c:v>10</c:v>
                </c:pt>
                <c:pt idx="4">
                  <c:v>10</c:v>
                </c:pt>
              </c:numCache>
            </c:numRef>
          </c:yVal>
          <c:bubbleSize>
            <c:numRef>
              <c:f>'Name Tent'!$Z$50:$Z$54</c:f>
              <c:numCache>
                <c:formatCode>General</c:formatCode>
                <c:ptCount val="5"/>
                <c:pt idx="0">
                  <c:v>0</c:v>
                </c:pt>
                <c:pt idx="1">
                  <c:v>50</c:v>
                </c:pt>
                <c:pt idx="2">
                  <c:v>0</c:v>
                </c:pt>
                <c:pt idx="3">
                  <c:v>0</c:v>
                </c:pt>
                <c:pt idx="4">
                  <c:v>0</c:v>
                </c:pt>
              </c:numCache>
            </c:numRef>
          </c:bubbleSize>
          <c:bubble3D val="0"/>
          <c:extLst>
            <c:ext xmlns:c16="http://schemas.microsoft.com/office/drawing/2014/chart" uri="{C3380CC4-5D6E-409C-BE32-E72D297353CC}">
              <c16:uniqueId val="{00000027-B020-4664-AABE-7191474FBB84}"/>
            </c:ext>
          </c:extLst>
        </c:ser>
        <c:dLbls>
          <c:showLegendKey val="0"/>
          <c:showVal val="0"/>
          <c:showCatName val="0"/>
          <c:showSerName val="0"/>
          <c:showPercent val="0"/>
          <c:showBubbleSize val="0"/>
        </c:dLbls>
        <c:bubbleScale val="200"/>
        <c:showNegBubbles val="0"/>
        <c:axId val="125162352"/>
        <c:axId val="125165632"/>
      </c:bubbleChart>
      <c:valAx>
        <c:axId val="125162352"/>
        <c:scaling>
          <c:orientation val="minMax"/>
          <c:max val="5"/>
          <c:min val="1"/>
        </c:scaling>
        <c:delete val="1"/>
        <c:axPos val="b"/>
        <c:majorGridlines>
          <c:spPr>
            <a:ln w="9525" cap="flat" cmpd="sng" algn="ctr">
              <a:noFill/>
              <a:round/>
            </a:ln>
            <a:effectLst/>
          </c:spPr>
        </c:majorGridlines>
        <c:numFmt formatCode="General" sourceLinked="1"/>
        <c:majorTickMark val="out"/>
        <c:minorTickMark val="none"/>
        <c:tickLblPos val="nextTo"/>
        <c:crossAx val="125165632"/>
        <c:crosses val="autoZero"/>
        <c:crossBetween val="midCat"/>
        <c:majorUnit val="1"/>
      </c:valAx>
      <c:valAx>
        <c:axId val="125165632"/>
        <c:scaling>
          <c:orientation val="minMax"/>
        </c:scaling>
        <c:delete val="1"/>
        <c:axPos val="l"/>
        <c:majorGridlines>
          <c:spPr>
            <a:ln w="9525" cap="flat" cmpd="sng" algn="ctr">
              <a:noFill/>
              <a:round/>
            </a:ln>
            <a:effectLst/>
          </c:spPr>
        </c:majorGridlines>
        <c:numFmt formatCode="General" sourceLinked="1"/>
        <c:majorTickMark val="out"/>
        <c:minorTickMark val="none"/>
        <c:tickLblPos val="nextTo"/>
        <c:crossAx val="125162352"/>
        <c:crosses val="autoZero"/>
        <c:crossBetween val="midCat"/>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3.2471837347142207E-2"/>
          <c:w val="0.93888888888888888"/>
          <c:h val="0.89814814814814814"/>
        </c:manualLayout>
      </c:layout>
      <c:bubbleChart>
        <c:varyColors val="0"/>
        <c:ser>
          <c:idx val="4"/>
          <c:order val="0"/>
          <c:spPr>
            <a:solidFill>
              <a:srgbClr val="FF0000"/>
            </a:solidFill>
            <a:ln>
              <a:solidFill>
                <a:schemeClr val="tx1"/>
              </a:solidFill>
            </a:ln>
            <a:effectLst/>
          </c:spPr>
          <c:invertIfNegative val="0"/>
          <c:xVal>
            <c:numRef>
              <c:f>'Name Tent'!$R$60:$R$64</c:f>
              <c:numCache>
                <c:formatCode>General</c:formatCode>
                <c:ptCount val="5"/>
                <c:pt idx="0">
                  <c:v>1.5</c:v>
                </c:pt>
                <c:pt idx="1">
                  <c:v>2.2999999999999998</c:v>
                </c:pt>
                <c:pt idx="2">
                  <c:v>3.1</c:v>
                </c:pt>
                <c:pt idx="3">
                  <c:v>3.9</c:v>
                </c:pt>
                <c:pt idx="4">
                  <c:v>4.6500000000000004</c:v>
                </c:pt>
              </c:numCache>
            </c:numRef>
          </c:xVal>
          <c:yVal>
            <c:numRef>
              <c:f>'Name Tent'!$S$60:$S$64</c:f>
              <c:numCache>
                <c:formatCode>General</c:formatCode>
                <c:ptCount val="5"/>
                <c:pt idx="0">
                  <c:v>10</c:v>
                </c:pt>
                <c:pt idx="1">
                  <c:v>10</c:v>
                </c:pt>
                <c:pt idx="2">
                  <c:v>10</c:v>
                </c:pt>
                <c:pt idx="3">
                  <c:v>10</c:v>
                </c:pt>
                <c:pt idx="4">
                  <c:v>10</c:v>
                </c:pt>
              </c:numCache>
            </c:numRef>
          </c:yVal>
          <c:bubbleSize>
            <c:numRef>
              <c:f>'Name Tent'!$T$60:$T$64</c:f>
              <c:numCache>
                <c:formatCode>General</c:formatCode>
                <c:ptCount val="5"/>
                <c:pt idx="0">
                  <c:v>0</c:v>
                </c:pt>
                <c:pt idx="1">
                  <c:v>0</c:v>
                </c:pt>
                <c:pt idx="2">
                  <c:v>0</c:v>
                </c:pt>
                <c:pt idx="3">
                  <c:v>0</c:v>
                </c:pt>
                <c:pt idx="4">
                  <c:v>0</c:v>
                </c:pt>
              </c:numCache>
            </c:numRef>
          </c:bubbleSize>
          <c:bubble3D val="0"/>
          <c:extLst>
            <c:ext xmlns:c16="http://schemas.microsoft.com/office/drawing/2014/chart" uri="{C3380CC4-5D6E-409C-BE32-E72D297353CC}">
              <c16:uniqueId val="{00000000-C769-4BB7-9B8E-840435C2FCCD}"/>
            </c:ext>
          </c:extLst>
        </c:ser>
        <c:ser>
          <c:idx val="5"/>
          <c:order val="1"/>
          <c:spPr>
            <a:solidFill>
              <a:srgbClr val="FFFF00"/>
            </a:solidFill>
            <a:ln w="25400">
              <a:noFill/>
            </a:ln>
            <a:effectLst/>
          </c:spPr>
          <c:invertIfNegative val="0"/>
          <c:xVal>
            <c:numRef>
              <c:f>'Name Tent'!$R$60:$R$64</c:f>
              <c:numCache>
                <c:formatCode>General</c:formatCode>
                <c:ptCount val="5"/>
                <c:pt idx="0">
                  <c:v>1.5</c:v>
                </c:pt>
                <c:pt idx="1">
                  <c:v>2.2999999999999998</c:v>
                </c:pt>
                <c:pt idx="2">
                  <c:v>3.1</c:v>
                </c:pt>
                <c:pt idx="3">
                  <c:v>3.9</c:v>
                </c:pt>
                <c:pt idx="4">
                  <c:v>4.6500000000000004</c:v>
                </c:pt>
              </c:numCache>
            </c:numRef>
          </c:xVal>
          <c:yVal>
            <c:numRef>
              <c:f>'Name Tent'!$U$60:$U$64</c:f>
              <c:numCache>
                <c:formatCode>General</c:formatCode>
                <c:ptCount val="5"/>
                <c:pt idx="0">
                  <c:v>10</c:v>
                </c:pt>
                <c:pt idx="1">
                  <c:v>10</c:v>
                </c:pt>
                <c:pt idx="2">
                  <c:v>10</c:v>
                </c:pt>
                <c:pt idx="3">
                  <c:v>10</c:v>
                </c:pt>
                <c:pt idx="4">
                  <c:v>10</c:v>
                </c:pt>
              </c:numCache>
            </c:numRef>
          </c:yVal>
          <c:bubbleSize>
            <c:numRef>
              <c:f>'Name Tent'!$V$60:$V$64</c:f>
              <c:numCache>
                <c:formatCode>General</c:formatCode>
                <c:ptCount val="5"/>
                <c:pt idx="0">
                  <c:v>0</c:v>
                </c:pt>
                <c:pt idx="1">
                  <c:v>0</c:v>
                </c:pt>
                <c:pt idx="2">
                  <c:v>0</c:v>
                </c:pt>
                <c:pt idx="3">
                  <c:v>0</c:v>
                </c:pt>
                <c:pt idx="4">
                  <c:v>0</c:v>
                </c:pt>
              </c:numCache>
            </c:numRef>
          </c:bubbleSize>
          <c:bubble3D val="0"/>
          <c:extLst>
            <c:ext xmlns:c16="http://schemas.microsoft.com/office/drawing/2014/chart" uri="{C3380CC4-5D6E-409C-BE32-E72D297353CC}">
              <c16:uniqueId val="{00000001-C769-4BB7-9B8E-840435C2FCCD}"/>
            </c:ext>
          </c:extLst>
        </c:ser>
        <c:ser>
          <c:idx val="6"/>
          <c:order val="2"/>
          <c:spPr>
            <a:solidFill>
              <a:srgbClr val="00B050"/>
            </a:solidFill>
            <a:ln w="25400">
              <a:solidFill>
                <a:schemeClr val="tx1"/>
              </a:solidFill>
            </a:ln>
            <a:effectLst/>
          </c:spPr>
          <c:invertIfNegative val="0"/>
          <c:xVal>
            <c:numRef>
              <c:f>'Name Tent'!$R$60:$R$64</c:f>
              <c:numCache>
                <c:formatCode>General</c:formatCode>
                <c:ptCount val="5"/>
                <c:pt idx="0">
                  <c:v>1.5</c:v>
                </c:pt>
                <c:pt idx="1">
                  <c:v>2.2999999999999998</c:v>
                </c:pt>
                <c:pt idx="2">
                  <c:v>3.1</c:v>
                </c:pt>
                <c:pt idx="3">
                  <c:v>3.9</c:v>
                </c:pt>
                <c:pt idx="4">
                  <c:v>4.6500000000000004</c:v>
                </c:pt>
              </c:numCache>
            </c:numRef>
          </c:xVal>
          <c:yVal>
            <c:numRef>
              <c:f>'Name Tent'!$W$60:$W$64</c:f>
              <c:numCache>
                <c:formatCode>General</c:formatCode>
                <c:ptCount val="5"/>
                <c:pt idx="0">
                  <c:v>10</c:v>
                </c:pt>
                <c:pt idx="1">
                  <c:v>10</c:v>
                </c:pt>
                <c:pt idx="2">
                  <c:v>10</c:v>
                </c:pt>
                <c:pt idx="3">
                  <c:v>10</c:v>
                </c:pt>
                <c:pt idx="4">
                  <c:v>10</c:v>
                </c:pt>
              </c:numCache>
            </c:numRef>
          </c:yVal>
          <c:bubbleSize>
            <c:numRef>
              <c:f>'Name Tent'!$X$60:$X$64</c:f>
              <c:numCache>
                <c:formatCode>General</c:formatCode>
                <c:ptCount val="5"/>
                <c:pt idx="0">
                  <c:v>0</c:v>
                </c:pt>
                <c:pt idx="1">
                  <c:v>0</c:v>
                </c:pt>
                <c:pt idx="2">
                  <c:v>0</c:v>
                </c:pt>
                <c:pt idx="3">
                  <c:v>0</c:v>
                </c:pt>
                <c:pt idx="4">
                  <c:v>0</c:v>
                </c:pt>
              </c:numCache>
            </c:numRef>
          </c:bubbleSize>
          <c:bubble3D val="0"/>
          <c:extLst>
            <c:ext xmlns:c16="http://schemas.microsoft.com/office/drawing/2014/chart" uri="{C3380CC4-5D6E-409C-BE32-E72D297353CC}">
              <c16:uniqueId val="{00000002-C769-4BB7-9B8E-840435C2FCCD}"/>
            </c:ext>
          </c:extLst>
        </c:ser>
        <c:ser>
          <c:idx val="7"/>
          <c:order val="3"/>
          <c:spPr>
            <a:solidFill>
              <a:srgbClr val="002060"/>
            </a:solidFill>
            <a:ln w="25400">
              <a:noFill/>
            </a:ln>
            <a:effectLst/>
          </c:spPr>
          <c:invertIfNegative val="0"/>
          <c:xVal>
            <c:numRef>
              <c:f>'Name Tent'!$R$60:$R$64</c:f>
              <c:numCache>
                <c:formatCode>General</c:formatCode>
                <c:ptCount val="5"/>
                <c:pt idx="0">
                  <c:v>1.5</c:v>
                </c:pt>
                <c:pt idx="1">
                  <c:v>2.2999999999999998</c:v>
                </c:pt>
                <c:pt idx="2">
                  <c:v>3.1</c:v>
                </c:pt>
                <c:pt idx="3">
                  <c:v>3.9</c:v>
                </c:pt>
                <c:pt idx="4">
                  <c:v>4.6500000000000004</c:v>
                </c:pt>
              </c:numCache>
            </c:numRef>
          </c:xVal>
          <c:yVal>
            <c:numRef>
              <c:f>'Name Tent'!$Y$60:$Y$64</c:f>
              <c:numCache>
                <c:formatCode>General</c:formatCode>
                <c:ptCount val="5"/>
                <c:pt idx="0">
                  <c:v>10</c:v>
                </c:pt>
                <c:pt idx="1">
                  <c:v>10</c:v>
                </c:pt>
                <c:pt idx="2">
                  <c:v>10</c:v>
                </c:pt>
                <c:pt idx="3">
                  <c:v>10</c:v>
                </c:pt>
                <c:pt idx="4">
                  <c:v>10</c:v>
                </c:pt>
              </c:numCache>
            </c:numRef>
          </c:yVal>
          <c:bubbleSize>
            <c:numRef>
              <c:f>'Name Tent'!$Z$60:$Z$64</c:f>
              <c:numCache>
                <c:formatCode>General</c:formatCode>
                <c:ptCount val="5"/>
                <c:pt idx="0">
                  <c:v>0</c:v>
                </c:pt>
                <c:pt idx="1">
                  <c:v>50</c:v>
                </c:pt>
                <c:pt idx="2">
                  <c:v>0</c:v>
                </c:pt>
                <c:pt idx="3">
                  <c:v>0</c:v>
                </c:pt>
                <c:pt idx="4">
                  <c:v>0</c:v>
                </c:pt>
              </c:numCache>
            </c:numRef>
          </c:bubbleSize>
          <c:bubble3D val="0"/>
          <c:extLst>
            <c:ext xmlns:c16="http://schemas.microsoft.com/office/drawing/2014/chart" uri="{C3380CC4-5D6E-409C-BE32-E72D297353CC}">
              <c16:uniqueId val="{00000003-C769-4BB7-9B8E-840435C2FCCD}"/>
            </c:ext>
          </c:extLst>
        </c:ser>
        <c:dLbls>
          <c:showLegendKey val="0"/>
          <c:showVal val="0"/>
          <c:showCatName val="0"/>
          <c:showSerName val="0"/>
          <c:showPercent val="0"/>
          <c:showBubbleSize val="0"/>
        </c:dLbls>
        <c:bubbleScale val="80"/>
        <c:showNegBubbles val="1"/>
        <c:axId val="125162352"/>
        <c:axId val="125165632"/>
      </c:bubbleChart>
      <c:valAx>
        <c:axId val="125162352"/>
        <c:scaling>
          <c:orientation val="minMax"/>
          <c:max val="5"/>
          <c:min val="1"/>
        </c:scaling>
        <c:delete val="1"/>
        <c:axPos val="b"/>
        <c:majorGridlines>
          <c:spPr>
            <a:ln w="9525" cap="flat" cmpd="sng" algn="ctr">
              <a:noFill/>
              <a:round/>
            </a:ln>
            <a:effectLst/>
          </c:spPr>
        </c:majorGridlines>
        <c:numFmt formatCode="General" sourceLinked="1"/>
        <c:majorTickMark val="out"/>
        <c:minorTickMark val="none"/>
        <c:tickLblPos val="nextTo"/>
        <c:crossAx val="125165632"/>
        <c:crosses val="autoZero"/>
        <c:crossBetween val="midCat"/>
        <c:majorUnit val="1"/>
      </c:valAx>
      <c:valAx>
        <c:axId val="125165632"/>
        <c:scaling>
          <c:orientation val="minMax"/>
        </c:scaling>
        <c:delete val="1"/>
        <c:axPos val="l"/>
        <c:majorGridlines>
          <c:spPr>
            <a:ln w="9525" cap="flat" cmpd="sng" algn="ctr">
              <a:noFill/>
              <a:round/>
            </a:ln>
            <a:effectLst/>
          </c:spPr>
        </c:majorGridlines>
        <c:numFmt formatCode="General" sourceLinked="1"/>
        <c:majorTickMark val="out"/>
        <c:minorTickMark val="none"/>
        <c:tickLblPos val="nextTo"/>
        <c:crossAx val="125162352"/>
        <c:crosses val="autoZero"/>
        <c:crossBetween val="midCat"/>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chart" Target="../charts/chart4.xml"/><Relationship Id="rId4"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image" Target="../media/image5.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5</xdr:col>
      <xdr:colOff>181405</xdr:colOff>
      <xdr:row>3</xdr:row>
      <xdr:rowOff>71437</xdr:rowOff>
    </xdr:from>
    <xdr:to>
      <xdr:col>13</xdr:col>
      <xdr:colOff>1026921</xdr:colOff>
      <xdr:row>8</xdr:row>
      <xdr:rowOff>323849</xdr:rowOff>
    </xdr:to>
    <xdr:pic>
      <xdr:nvPicPr>
        <xdr:cNvPr id="3" name="Picture 2" descr="C:\Users\jpaml\AppData\Local\Temp\SNAGHTML155415.PNG">
          <a:extLst>
            <a:ext uri="{FF2B5EF4-FFF2-40B4-BE49-F238E27FC236}">
              <a16:creationId xmlns:a16="http://schemas.microsoft.com/office/drawing/2014/main" id="{7D46F9EF-D5B1-4241-82E6-2B1F41C96F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930" y="442912"/>
          <a:ext cx="6150941" cy="1462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590550</xdr:colOff>
      <xdr:row>9</xdr:row>
      <xdr:rowOff>19050</xdr:rowOff>
    </xdr:from>
    <xdr:to>
      <xdr:col>11</xdr:col>
      <xdr:colOff>276225</xdr:colOff>
      <xdr:row>22</xdr:row>
      <xdr:rowOff>38100</xdr:rowOff>
    </xdr:to>
    <xdr:pic>
      <xdr:nvPicPr>
        <xdr:cNvPr id="7" name="Picture 6" descr="C:\Users\jpaml\AppData\Local\Temp\SNAGHTML977233.PNG">
          <a:extLst>
            <a:ext uri="{FF2B5EF4-FFF2-40B4-BE49-F238E27FC236}">
              <a16:creationId xmlns:a16="http://schemas.microsoft.com/office/drawing/2014/main" id="{1E1A5DBE-44D7-4702-BA4E-C60B78C86D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43850" y="3048000"/>
          <a:ext cx="3343275" cy="3219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66674</xdr:colOff>
      <xdr:row>4</xdr:row>
      <xdr:rowOff>51766</xdr:rowOff>
    </xdr:from>
    <xdr:to>
      <xdr:col>9</xdr:col>
      <xdr:colOff>802821</xdr:colOff>
      <xdr:row>21</xdr:row>
      <xdr:rowOff>99391</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22412</xdr:colOff>
      <xdr:row>23</xdr:row>
      <xdr:rowOff>1688866</xdr:rowOff>
    </xdr:from>
    <xdr:to>
      <xdr:col>6</xdr:col>
      <xdr:colOff>15409</xdr:colOff>
      <xdr:row>23</xdr:row>
      <xdr:rowOff>1929272</xdr:rowOff>
    </xdr:to>
    <xdr:pic>
      <xdr:nvPicPr>
        <xdr:cNvPr id="5" name="Picture 4">
          <a:extLst>
            <a:ext uri="{FF2B5EF4-FFF2-40B4-BE49-F238E27FC236}">
              <a16:creationId xmlns:a16="http://schemas.microsoft.com/office/drawing/2014/main" id="{6E60A220-1B3B-4932-8384-B63AC34FC46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20471" y="11236278"/>
          <a:ext cx="1180820" cy="240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48</xdr:row>
      <xdr:rowOff>175260</xdr:rowOff>
    </xdr:from>
    <xdr:to>
      <xdr:col>2</xdr:col>
      <xdr:colOff>3337560</xdr:colOff>
      <xdr:row>58</xdr:row>
      <xdr:rowOff>9525</xdr:rowOff>
    </xdr:to>
    <xdr:graphicFrame macro="">
      <xdr:nvGraphicFramePr>
        <xdr:cNvPr id="2" name="Chart 1">
          <a:extLst>
            <a:ext uri="{FF2B5EF4-FFF2-40B4-BE49-F238E27FC236}">
              <a16:creationId xmlns:a16="http://schemas.microsoft.com/office/drawing/2014/main" id="{5C563F11-C9B8-4E8C-962F-54D0B289C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14</xdr:col>
      <xdr:colOff>561975</xdr:colOff>
      <xdr:row>24</xdr:row>
      <xdr:rowOff>19050</xdr:rowOff>
    </xdr:to>
    <xdr:graphicFrame macro="">
      <xdr:nvGraphicFramePr>
        <xdr:cNvPr id="2" name="Chart 3">
          <a:extLst>
            <a:ext uri="{FF2B5EF4-FFF2-40B4-BE49-F238E27FC236}">
              <a16:creationId xmlns:a16="http://schemas.microsoft.com/office/drawing/2014/main" id="{1C684088-0D10-46F6-98EB-4FE7653D98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xdr:colOff>
      <xdr:row>26</xdr:row>
      <xdr:rowOff>10589</xdr:rowOff>
    </xdr:from>
    <xdr:to>
      <xdr:col>14</xdr:col>
      <xdr:colOff>603252</xdr:colOff>
      <xdr:row>50</xdr:row>
      <xdr:rowOff>52917</xdr:rowOff>
    </xdr:to>
    <xdr:sp macro="" textlink="">
      <xdr:nvSpPr>
        <xdr:cNvPr id="3" name="TextBox 2">
          <a:extLst>
            <a:ext uri="{FF2B5EF4-FFF2-40B4-BE49-F238E27FC236}">
              <a16:creationId xmlns:a16="http://schemas.microsoft.com/office/drawing/2014/main" id="{F4582712-6CB2-4762-80CD-FDBB8E0E21DB}"/>
            </a:ext>
          </a:extLst>
        </xdr:cNvPr>
        <xdr:cNvSpPr txBox="1"/>
      </xdr:nvSpPr>
      <xdr:spPr>
        <a:xfrm>
          <a:off x="2" y="4220639"/>
          <a:ext cx="9137650" cy="39285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Positional - Negotiators that exhibit this style are very concerned with “winning the deal”. They are results-oriented, self-confident, and assertive, are focused primarily on the bottom line, have a tendency to impose their views upon the other party, and in the extreme can become aggressive and domineering.  This style is high in Assertiveness and low in Cooperativeness. </a:t>
          </a:r>
        </a:p>
        <a:p>
          <a:endParaRPr lang="en-US" sz="1100"/>
        </a:p>
        <a:p>
          <a:r>
            <a:rPr lang="en-US" sz="1100"/>
            <a:t>Indifferent - Negotiators that exhibit this style are passive, prefer to avoid conflict, make attempts to withdraw from the situation or pass responsibility onto another party, and fail to show adequate concern or make an honest attempt to get to a solution.  This style is both low in Assertiveness and low in Cooperativeness.</a:t>
          </a:r>
        </a:p>
        <a:p>
          <a:endParaRPr lang="en-US" sz="1100"/>
        </a:p>
        <a:p>
          <a:r>
            <a:rPr lang="en-US" sz="1100"/>
            <a:t>Collaborative - Negotiators that exhibit this style use open and honest communication, focus on finding creative solutions that mutually satisfy both parties, are open to exploring new and novel solutions, and suggest many alternatives for consideration. This style is balanced in Assertiveness and in Cooperativeness. This style will try to negotiate an agreement but not if better alternatives exists for either parties.</a:t>
          </a:r>
        </a:p>
        <a:p>
          <a:r>
            <a:rPr lang="en-US" sz="1100"/>
            <a:t> </a:t>
          </a:r>
        </a:p>
        <a:p>
          <a:r>
            <a:rPr lang="en-US" sz="1100"/>
            <a:t>Concessionary – Negotiators that exhibit this style is very concerned about maintaining relationships with the other party, smooth over conflicts, downplay differences, and ensuring the needs of the other party are satisfied. This style is low in Assertiveness but high in Cooperativeness.</a:t>
          </a:r>
        </a:p>
        <a:p>
          <a:endParaRPr lang="en-US" sz="1100"/>
        </a:p>
        <a:p>
          <a:r>
            <a:rPr lang="en-US" sz="1100"/>
            <a:t>Compromising – Negotiators that exhibit this style is very concerned that an agreement be reached, often split the difference between positions, frequently engage in give and take tradeoffs, and want satisfaction of both parties’ needs.  This style is high in Assertiveness and high in Cooperativeness.</a:t>
          </a:r>
        </a:p>
        <a:p>
          <a:endParaRPr lang="en-US" sz="1100"/>
        </a:p>
        <a:p>
          <a:r>
            <a:rPr lang="en-US" sz="1100"/>
            <a:t>Figure 1 displays the relationship between these five negotiating styles and the dimensions of Assertiveness versus Cooperativeness.</a:t>
          </a:r>
        </a:p>
        <a:p>
          <a:endParaRPr lang="en-US" sz="1100"/>
        </a:p>
        <a:p>
          <a:r>
            <a:rPr lang="en-US" sz="1100"/>
            <a:t>Figure 2 places five negotiating styles based on the social styles grid.  A sales person can determine the other person’s social behavior through their every day interactions such as fallback behavior1 prior to a negotiation.  Then social style can be used as a predictor of negotiating style2.  </a:t>
          </a:r>
        </a:p>
      </xdr:txBody>
    </xdr:sp>
    <xdr:clientData/>
  </xdr:twoCellAnchor>
  <xdr:twoCellAnchor editAs="oneCell">
    <xdr:from>
      <xdr:col>1</xdr:col>
      <xdr:colOff>447675</xdr:colOff>
      <xdr:row>72</xdr:row>
      <xdr:rowOff>85725</xdr:rowOff>
    </xdr:from>
    <xdr:to>
      <xdr:col>13</xdr:col>
      <xdr:colOff>161925</xdr:colOff>
      <xdr:row>99</xdr:row>
      <xdr:rowOff>142875</xdr:rowOff>
    </xdr:to>
    <xdr:pic>
      <xdr:nvPicPr>
        <xdr:cNvPr id="4" name="Picture 3" descr="Negotiating Style.jpg">
          <a:extLst>
            <a:ext uri="{FF2B5EF4-FFF2-40B4-BE49-F238E27FC236}">
              <a16:creationId xmlns:a16="http://schemas.microsoft.com/office/drawing/2014/main" id="{22C2C73C-E48A-4D14-87C6-016D9D8BB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104"/>
        <a:stretch>
          <a:fillRect/>
        </a:stretch>
      </xdr:blipFill>
      <xdr:spPr bwMode="auto">
        <a:xfrm>
          <a:off x="1057275" y="11801475"/>
          <a:ext cx="7029450" cy="442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52</xdr:row>
      <xdr:rowOff>57150</xdr:rowOff>
    </xdr:from>
    <xdr:to>
      <xdr:col>12</xdr:col>
      <xdr:colOff>523875</xdr:colOff>
      <xdr:row>69</xdr:row>
      <xdr:rowOff>9525</xdr:rowOff>
    </xdr:to>
    <xdr:pic>
      <xdr:nvPicPr>
        <xdr:cNvPr id="5" name="Picture 1">
          <a:extLst>
            <a:ext uri="{FF2B5EF4-FFF2-40B4-BE49-F238E27FC236}">
              <a16:creationId xmlns:a16="http://schemas.microsoft.com/office/drawing/2014/main" id="{22A71BF7-2AD5-4C2A-A438-7874DDAD81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6250" y="8505825"/>
          <a:ext cx="73628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28</xdr:row>
      <xdr:rowOff>47625</xdr:rowOff>
    </xdr:from>
    <xdr:to>
      <xdr:col>14</xdr:col>
      <xdr:colOff>561975</xdr:colOff>
      <xdr:row>50</xdr:row>
      <xdr:rowOff>66675</xdr:rowOff>
    </xdr:to>
    <xdr:graphicFrame macro="">
      <xdr:nvGraphicFramePr>
        <xdr:cNvPr id="2" name="Chart 3">
          <a:extLst>
            <a:ext uri="{FF2B5EF4-FFF2-40B4-BE49-F238E27FC236}">
              <a16:creationId xmlns:a16="http://schemas.microsoft.com/office/drawing/2014/main" id="{1F5C32AB-D2ED-4DAB-82F5-3973D07FBA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xdr:colOff>
      <xdr:row>26</xdr:row>
      <xdr:rowOff>10589</xdr:rowOff>
    </xdr:from>
    <xdr:to>
      <xdr:col>14</xdr:col>
      <xdr:colOff>603252</xdr:colOff>
      <xdr:row>50</xdr:row>
      <xdr:rowOff>52917</xdr:rowOff>
    </xdr:to>
    <xdr:sp macro="" textlink="">
      <xdr:nvSpPr>
        <xdr:cNvPr id="3" name="TextBox 2">
          <a:extLst>
            <a:ext uri="{FF2B5EF4-FFF2-40B4-BE49-F238E27FC236}">
              <a16:creationId xmlns:a16="http://schemas.microsoft.com/office/drawing/2014/main" id="{CC741242-FF17-4FCC-8239-49A10106377D}"/>
            </a:ext>
          </a:extLst>
        </xdr:cNvPr>
        <xdr:cNvSpPr txBox="1"/>
      </xdr:nvSpPr>
      <xdr:spPr>
        <a:xfrm>
          <a:off x="2" y="4220639"/>
          <a:ext cx="9137650" cy="39285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Positional - Negotiators that exhibit this style are very concerned with “winning the deal”. They are results-oriented, self-confident, and assertive, are focused primarily on the bottom line, have a tendency to impose their views upon the other party, and in the extreme can become aggressive and domineering.  This style is high in Assertiveness and low in Cooperativeness. </a:t>
          </a:r>
        </a:p>
        <a:p>
          <a:endParaRPr lang="en-US" sz="1100"/>
        </a:p>
        <a:p>
          <a:r>
            <a:rPr lang="en-US" sz="1100"/>
            <a:t>Indifferent - Negotiators that exhibit this style are passive, prefer to avoid conflict, make attempts to withdraw from the situation or pass responsibility onto another party, and fail to show adequate concern or make an honest attempt to get to a solution.  This style is both low in Assertiveness and low in Cooperativeness.</a:t>
          </a:r>
        </a:p>
        <a:p>
          <a:endParaRPr lang="en-US" sz="1100"/>
        </a:p>
        <a:p>
          <a:r>
            <a:rPr lang="en-US" sz="1100"/>
            <a:t>Collaborative - Negotiators that exhibit this style use open and honest communication, focus on finding creative solutions that mutually satisfy both parties, are open to exploring new and novel solutions, and suggest many alternatives for consideration. This style is balanced in Assertiveness and in Cooperativeness. This style will try to negotiate an agreement but not if better alternatives exists for either parties.</a:t>
          </a:r>
        </a:p>
        <a:p>
          <a:r>
            <a:rPr lang="en-US" sz="1100"/>
            <a:t> </a:t>
          </a:r>
        </a:p>
        <a:p>
          <a:r>
            <a:rPr lang="en-US" sz="1100"/>
            <a:t>Concessionary – Negotiators that exhibit this style is very concerned about maintaining relationships with the other party, smooth over conflicts, downplay differences, and ensuring the needs of the other party are satisfied. This style is low in Assertiveness but high in Cooperativeness.</a:t>
          </a:r>
        </a:p>
        <a:p>
          <a:endParaRPr lang="en-US" sz="1100"/>
        </a:p>
        <a:p>
          <a:r>
            <a:rPr lang="en-US" sz="1100"/>
            <a:t>Compromising – Negotiators that exhibit this style is very concerned that an agreement be reached, often split the difference between positions, frequently engage in give and take tradeoffs, and want satisfaction of both parties’ needs.  This style is high in Assertiveness and high in Cooperativeness.</a:t>
          </a:r>
        </a:p>
        <a:p>
          <a:endParaRPr lang="en-US" sz="1100"/>
        </a:p>
        <a:p>
          <a:r>
            <a:rPr lang="en-US" sz="1100"/>
            <a:t>Figure 1 displays the relationship between these five negotiating styles and the dimensions of Assertiveness versus Cooperativeness.</a:t>
          </a:r>
        </a:p>
        <a:p>
          <a:endParaRPr lang="en-US" sz="1100"/>
        </a:p>
        <a:p>
          <a:r>
            <a:rPr lang="en-US" sz="1100"/>
            <a:t>Figure 2 places five negotiating styles based on the social styles grid.  A sales person can determine the other person’s social behavior through their every day interactions such as fallback behavior1 prior to a negotiation.  Then social style can be used as a predictor of negotiating style2.  </a:t>
          </a:r>
        </a:p>
      </xdr:txBody>
    </xdr:sp>
    <xdr:clientData/>
  </xdr:twoCellAnchor>
  <xdr:twoCellAnchor editAs="oneCell">
    <xdr:from>
      <xdr:col>1</xdr:col>
      <xdr:colOff>447675</xdr:colOff>
      <xdr:row>72</xdr:row>
      <xdr:rowOff>85725</xdr:rowOff>
    </xdr:from>
    <xdr:to>
      <xdr:col>13</xdr:col>
      <xdr:colOff>161925</xdr:colOff>
      <xdr:row>99</xdr:row>
      <xdr:rowOff>142875</xdr:rowOff>
    </xdr:to>
    <xdr:pic>
      <xdr:nvPicPr>
        <xdr:cNvPr id="4" name="Picture 3" descr="Negotiating Style.jpg">
          <a:extLst>
            <a:ext uri="{FF2B5EF4-FFF2-40B4-BE49-F238E27FC236}">
              <a16:creationId xmlns:a16="http://schemas.microsoft.com/office/drawing/2014/main" id="{C8AB74B6-CCCA-404C-AC87-883DBB376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14104"/>
        <a:stretch>
          <a:fillRect/>
        </a:stretch>
      </xdr:blipFill>
      <xdr:spPr bwMode="auto">
        <a:xfrm>
          <a:off x="1057275" y="11801475"/>
          <a:ext cx="7029450" cy="442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52</xdr:row>
      <xdr:rowOff>57150</xdr:rowOff>
    </xdr:from>
    <xdr:to>
      <xdr:col>12</xdr:col>
      <xdr:colOff>523875</xdr:colOff>
      <xdr:row>69</xdr:row>
      <xdr:rowOff>9525</xdr:rowOff>
    </xdr:to>
    <xdr:pic>
      <xdr:nvPicPr>
        <xdr:cNvPr id="5" name="Picture 1">
          <a:extLst>
            <a:ext uri="{FF2B5EF4-FFF2-40B4-BE49-F238E27FC236}">
              <a16:creationId xmlns:a16="http://schemas.microsoft.com/office/drawing/2014/main" id="{8E08A802-8BC3-42E7-8322-6BA9EAB2DF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6250" y="8505825"/>
          <a:ext cx="73628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133350</xdr:colOff>
      <xdr:row>3</xdr:row>
      <xdr:rowOff>38100</xdr:rowOff>
    </xdr:from>
    <xdr:to>
      <xdr:col>12</xdr:col>
      <xdr:colOff>495300</xdr:colOff>
      <xdr:row>24</xdr:row>
      <xdr:rowOff>9525</xdr:rowOff>
    </xdr:to>
    <xdr:graphicFrame macro="">
      <xdr:nvGraphicFramePr>
        <xdr:cNvPr id="6" name="Chart 5">
          <a:extLst>
            <a:ext uri="{FF2B5EF4-FFF2-40B4-BE49-F238E27FC236}">
              <a16:creationId xmlns:a16="http://schemas.microsoft.com/office/drawing/2014/main" id="{B0194835-9597-42A8-B13B-64A3433633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90488</xdr:colOff>
      <xdr:row>37</xdr:row>
      <xdr:rowOff>180979</xdr:rowOff>
    </xdr:from>
    <xdr:to>
      <xdr:col>11</xdr:col>
      <xdr:colOff>214312</xdr:colOff>
      <xdr:row>46</xdr:row>
      <xdr:rowOff>28579</xdr:rowOff>
    </xdr:to>
    <xdr:sp macro="" textlink="'Social Style Questionnaire'!B1">
      <xdr:nvSpPr>
        <xdr:cNvPr id="2" name="TextBox 1">
          <a:extLst>
            <a:ext uri="{FF2B5EF4-FFF2-40B4-BE49-F238E27FC236}">
              <a16:creationId xmlns:a16="http://schemas.microsoft.com/office/drawing/2014/main" id="{E4F89E22-FF0A-46CF-8820-72981C8353D7}"/>
            </a:ext>
          </a:extLst>
        </xdr:cNvPr>
        <xdr:cNvSpPr txBox="1"/>
      </xdr:nvSpPr>
      <xdr:spPr>
        <a:xfrm rot="10800000">
          <a:off x="90488" y="7019929"/>
          <a:ext cx="7143749" cy="156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lstStyle/>
        <a:p>
          <a:pPr algn="ctr"/>
          <a:fld id="{16B4CEBB-FAFD-4E22-A98A-48AA9E0D94A9}" type="TxLink">
            <a:rPr lang="en-US" sz="12500" b="0" i="0" u="none" strike="noStrike">
              <a:solidFill>
                <a:srgbClr val="000000"/>
              </a:solidFill>
              <a:latin typeface="Felt Tip Roman" panose="02000400000000000000" pitchFamily="2" charset="0"/>
              <a:cs typeface="Calibri"/>
            </a:rPr>
            <a:pPr algn="ctr"/>
            <a:t>Lead Negotiator</a:t>
          </a:fld>
          <a:endParaRPr lang="en-US" sz="12500" b="0">
            <a:latin typeface="Felt Tip Roman" panose="02000400000000000000" pitchFamily="2" charset="0"/>
          </a:endParaRPr>
        </a:p>
      </xdr:txBody>
    </xdr:sp>
    <xdr:clientData/>
  </xdr:twoCellAnchor>
  <xdr:twoCellAnchor>
    <xdr:from>
      <xdr:col>8</xdr:col>
      <xdr:colOff>47624</xdr:colOff>
      <xdr:row>22</xdr:row>
      <xdr:rowOff>124775</xdr:rowOff>
    </xdr:from>
    <xdr:to>
      <xdr:col>11</xdr:col>
      <xdr:colOff>400049</xdr:colOff>
      <xdr:row>33</xdr:row>
      <xdr:rowOff>24762</xdr:rowOff>
    </xdr:to>
    <xdr:graphicFrame macro="">
      <xdr:nvGraphicFramePr>
        <xdr:cNvPr id="3" name="Chart 2">
          <a:extLst>
            <a:ext uri="{FF2B5EF4-FFF2-40B4-BE49-F238E27FC236}">
              <a16:creationId xmlns:a16="http://schemas.microsoft.com/office/drawing/2014/main" id="{D69EA50A-76C5-4F04-9B9F-114B84F75F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xdr:colOff>
      <xdr:row>21</xdr:row>
      <xdr:rowOff>110487</xdr:rowOff>
    </xdr:from>
    <xdr:to>
      <xdr:col>5</xdr:col>
      <xdr:colOff>542925</xdr:colOff>
      <xdr:row>34</xdr:row>
      <xdr:rowOff>19999</xdr:rowOff>
    </xdr:to>
    <xdr:graphicFrame macro="">
      <xdr:nvGraphicFramePr>
        <xdr:cNvPr id="4" name="Chart 3">
          <a:extLst>
            <a:ext uri="{FF2B5EF4-FFF2-40B4-BE49-F238E27FC236}">
              <a16:creationId xmlns:a16="http://schemas.microsoft.com/office/drawing/2014/main" id="{20E1606D-1332-4876-9D6E-C894A05155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237392</xdr:colOff>
      <xdr:row>45</xdr:row>
      <xdr:rowOff>130402</xdr:rowOff>
    </xdr:from>
    <xdr:to>
      <xdr:col>13</xdr:col>
      <xdr:colOff>523875</xdr:colOff>
      <xdr:row>45</xdr:row>
      <xdr:rowOff>130402</xdr:rowOff>
    </xdr:to>
    <xdr:sp macro="" textlink="">
      <xdr:nvSpPr>
        <xdr:cNvPr id="7" name="Line 4">
          <a:extLst>
            <a:ext uri="{FF2B5EF4-FFF2-40B4-BE49-F238E27FC236}">
              <a16:creationId xmlns:a16="http://schemas.microsoft.com/office/drawing/2014/main" id="{0025C8F8-5DC7-46F4-86A5-8C8FE528D05C}"/>
            </a:ext>
          </a:extLst>
        </xdr:cNvPr>
        <xdr:cNvSpPr>
          <a:spLocks noChangeShapeType="1"/>
        </xdr:cNvSpPr>
      </xdr:nvSpPr>
      <xdr:spPr bwMode="auto">
        <a:xfrm>
          <a:off x="237392" y="8274277"/>
          <a:ext cx="8458933" cy="0"/>
        </a:xfrm>
        <a:prstGeom prst="line">
          <a:avLst/>
        </a:prstGeom>
        <a:noFill/>
        <a:ln w="6350">
          <a:solidFill>
            <a:schemeClr val="folHlink"/>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5pPr>
          <a:lvl6pPr marL="2286000" algn="l" defTabSz="914400" rtl="0" eaLnBrk="1" latinLnBrk="0" hangingPunct="1">
            <a:defRPr sz="6600" kern="1200">
              <a:solidFill>
                <a:schemeClr val="tx1"/>
              </a:solidFill>
              <a:latin typeface="Arial" panose="020B0604020202020204" pitchFamily="34" charset="0"/>
              <a:ea typeface="+mn-ea"/>
              <a:cs typeface="+mn-cs"/>
            </a:defRPr>
          </a:lvl6pPr>
          <a:lvl7pPr marL="2743200" algn="l" defTabSz="914400" rtl="0" eaLnBrk="1" latinLnBrk="0" hangingPunct="1">
            <a:defRPr sz="6600" kern="1200">
              <a:solidFill>
                <a:schemeClr val="tx1"/>
              </a:solidFill>
              <a:latin typeface="Arial" panose="020B0604020202020204" pitchFamily="34" charset="0"/>
              <a:ea typeface="+mn-ea"/>
              <a:cs typeface="+mn-cs"/>
            </a:defRPr>
          </a:lvl7pPr>
          <a:lvl8pPr marL="3200400" algn="l" defTabSz="914400" rtl="0" eaLnBrk="1" latinLnBrk="0" hangingPunct="1">
            <a:defRPr sz="6600" kern="1200">
              <a:solidFill>
                <a:schemeClr val="tx1"/>
              </a:solidFill>
              <a:latin typeface="Arial" panose="020B0604020202020204" pitchFamily="34" charset="0"/>
              <a:ea typeface="+mn-ea"/>
              <a:cs typeface="+mn-cs"/>
            </a:defRPr>
          </a:lvl8pPr>
          <a:lvl9pPr marL="3657600" algn="l" defTabSz="914400" rtl="0" eaLnBrk="1" latinLnBrk="0" hangingPunct="1">
            <a:defRPr sz="6600" kern="1200">
              <a:solidFill>
                <a:schemeClr val="tx1"/>
              </a:solidFill>
              <a:latin typeface="Arial" panose="020B0604020202020204" pitchFamily="34" charset="0"/>
              <a:ea typeface="+mn-ea"/>
              <a:cs typeface="+mn-cs"/>
            </a:defRPr>
          </a:lvl9pPr>
        </a:lstStyle>
        <a:p>
          <a:pPr algn="ctr"/>
          <a:endParaRPr lang="en-US"/>
        </a:p>
      </xdr:txBody>
    </xdr:sp>
    <xdr:clientData/>
  </xdr:twoCellAnchor>
  <xdr:twoCellAnchor>
    <xdr:from>
      <xdr:col>3</xdr:col>
      <xdr:colOff>266700</xdr:colOff>
      <xdr:row>5</xdr:row>
      <xdr:rowOff>47641</xdr:rowOff>
    </xdr:from>
    <xdr:to>
      <xdr:col>11</xdr:col>
      <xdr:colOff>148266</xdr:colOff>
      <xdr:row>13</xdr:row>
      <xdr:rowOff>122935</xdr:rowOff>
    </xdr:to>
    <xdr:sp macro="" textlink="">
      <xdr:nvSpPr>
        <xdr:cNvPr id="9" name="Text Box 10">
          <a:extLst>
            <a:ext uri="{FF2B5EF4-FFF2-40B4-BE49-F238E27FC236}">
              <a16:creationId xmlns:a16="http://schemas.microsoft.com/office/drawing/2014/main" id="{A9A43B8B-2B3E-4265-A456-382B351F15ED}"/>
            </a:ext>
          </a:extLst>
        </xdr:cNvPr>
        <xdr:cNvSpPr txBox="1">
          <a:spLocks noChangeArrowheads="1"/>
        </xdr:cNvSpPr>
      </xdr:nvSpPr>
      <xdr:spPr bwMode="auto">
        <a:xfrm rot="10800000">
          <a:off x="2152650" y="952516"/>
          <a:ext cx="4910766" cy="1523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5pPr>
          <a:lvl6pPr marL="2286000" algn="l" defTabSz="914400" rtl="0" eaLnBrk="1" latinLnBrk="0" hangingPunct="1">
            <a:defRPr sz="6600" kern="1200">
              <a:solidFill>
                <a:schemeClr val="tx1"/>
              </a:solidFill>
              <a:latin typeface="Arial" panose="020B0604020202020204" pitchFamily="34" charset="0"/>
              <a:ea typeface="+mn-ea"/>
              <a:cs typeface="+mn-cs"/>
            </a:defRPr>
          </a:lvl6pPr>
          <a:lvl7pPr marL="2743200" algn="l" defTabSz="914400" rtl="0" eaLnBrk="1" latinLnBrk="0" hangingPunct="1">
            <a:defRPr sz="6600" kern="1200">
              <a:solidFill>
                <a:schemeClr val="tx1"/>
              </a:solidFill>
              <a:latin typeface="Arial" panose="020B0604020202020204" pitchFamily="34" charset="0"/>
              <a:ea typeface="+mn-ea"/>
              <a:cs typeface="+mn-cs"/>
            </a:defRPr>
          </a:lvl7pPr>
          <a:lvl8pPr marL="3200400" algn="l" defTabSz="914400" rtl="0" eaLnBrk="1" latinLnBrk="0" hangingPunct="1">
            <a:defRPr sz="6600" kern="1200">
              <a:solidFill>
                <a:schemeClr val="tx1"/>
              </a:solidFill>
              <a:latin typeface="Arial" panose="020B0604020202020204" pitchFamily="34" charset="0"/>
              <a:ea typeface="+mn-ea"/>
              <a:cs typeface="+mn-cs"/>
            </a:defRPr>
          </a:lvl8pPr>
          <a:lvl9pPr marL="3657600" algn="l" defTabSz="914400" rtl="0" eaLnBrk="1" latinLnBrk="0" hangingPunct="1">
            <a:defRPr sz="6600" kern="1200">
              <a:solidFill>
                <a:schemeClr val="tx1"/>
              </a:solidFill>
              <a:latin typeface="Arial" panose="020B0604020202020204" pitchFamily="34" charset="0"/>
              <a:ea typeface="+mn-ea"/>
              <a:cs typeface="+mn-cs"/>
            </a:defRPr>
          </a:lvl9pPr>
        </a:lstStyle>
        <a:p>
          <a:pPr algn="ctr" eaLnBrk="1" hangingPunct="1"/>
          <a:r>
            <a:rPr lang="en-US" altLang="en-US" sz="9600" b="1">
              <a:solidFill>
                <a:srgbClr val="DDDDDD"/>
              </a:solidFill>
            </a:rPr>
            <a:t>Bottom</a:t>
          </a:r>
        </a:p>
      </xdr:txBody>
    </xdr:sp>
    <xdr:clientData/>
  </xdr:twoCellAnchor>
  <xdr:twoCellAnchor>
    <xdr:from>
      <xdr:col>0</xdr:col>
      <xdr:colOff>189767</xdr:colOff>
      <xdr:row>3</xdr:row>
      <xdr:rowOff>136980</xdr:rowOff>
    </xdr:from>
    <xdr:to>
      <xdr:col>5</xdr:col>
      <xdr:colOff>540831</xdr:colOff>
      <xdr:row>7</xdr:row>
      <xdr:rowOff>166688</xdr:rowOff>
    </xdr:to>
    <xdr:sp macro="" textlink="">
      <xdr:nvSpPr>
        <xdr:cNvPr id="10" name="Text Box 11">
          <a:extLst>
            <a:ext uri="{FF2B5EF4-FFF2-40B4-BE49-F238E27FC236}">
              <a16:creationId xmlns:a16="http://schemas.microsoft.com/office/drawing/2014/main" id="{6422D9A5-4ED9-4C51-B37F-24599CD34CCD}"/>
            </a:ext>
          </a:extLst>
        </xdr:cNvPr>
        <xdr:cNvSpPr txBox="1">
          <a:spLocks noChangeArrowheads="1"/>
        </xdr:cNvSpPr>
      </xdr:nvSpPr>
      <xdr:spPr bwMode="auto">
        <a:xfrm rot="10800000">
          <a:off x="189767" y="692151"/>
          <a:ext cx="3562350" cy="769937"/>
        </a:xfrm>
        <a:prstGeom prst="rect">
          <a:avLst/>
        </a:prstGeom>
        <a:noFill/>
        <a:ln w="9525">
          <a:noFill/>
          <a:miter lim="800000"/>
          <a:headEnd/>
          <a:tailEnd/>
        </a:ln>
      </xdr:spPr>
      <xdr:txBody>
        <a:bodyPr wrap="square">
          <a:spAutoFit/>
        </a:bodyPr>
        <a:lstStyle>
          <a:defPPr>
            <a:defRPr lang="en-US"/>
          </a:defPPr>
          <a:lvl1pPr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5pPr>
          <a:lvl6pPr marL="2286000" algn="l" defTabSz="914400" rtl="0" eaLnBrk="1" latinLnBrk="0" hangingPunct="1">
            <a:defRPr sz="6600" kern="1200">
              <a:solidFill>
                <a:schemeClr val="tx1"/>
              </a:solidFill>
              <a:latin typeface="Arial" panose="020B0604020202020204" pitchFamily="34" charset="0"/>
              <a:ea typeface="+mn-ea"/>
              <a:cs typeface="+mn-cs"/>
            </a:defRPr>
          </a:lvl6pPr>
          <a:lvl7pPr marL="2743200" algn="l" defTabSz="914400" rtl="0" eaLnBrk="1" latinLnBrk="0" hangingPunct="1">
            <a:defRPr sz="6600" kern="1200">
              <a:solidFill>
                <a:schemeClr val="tx1"/>
              </a:solidFill>
              <a:latin typeface="Arial" panose="020B0604020202020204" pitchFamily="34" charset="0"/>
              <a:ea typeface="+mn-ea"/>
              <a:cs typeface="+mn-cs"/>
            </a:defRPr>
          </a:lvl7pPr>
          <a:lvl8pPr marL="3200400" algn="l" defTabSz="914400" rtl="0" eaLnBrk="1" latinLnBrk="0" hangingPunct="1">
            <a:defRPr sz="6600" kern="1200">
              <a:solidFill>
                <a:schemeClr val="tx1"/>
              </a:solidFill>
              <a:latin typeface="Arial" panose="020B0604020202020204" pitchFamily="34" charset="0"/>
              <a:ea typeface="+mn-ea"/>
              <a:cs typeface="+mn-cs"/>
            </a:defRPr>
          </a:lvl8pPr>
          <a:lvl9pPr marL="3657600" algn="l" defTabSz="914400" rtl="0" eaLnBrk="1" latinLnBrk="0" hangingPunct="1">
            <a:defRPr sz="6600" kern="1200">
              <a:solidFill>
                <a:schemeClr val="tx1"/>
              </a:solidFill>
              <a:latin typeface="Arial" panose="020B0604020202020204" pitchFamily="34" charset="0"/>
              <a:ea typeface="+mn-ea"/>
              <a:cs typeface="+mn-cs"/>
            </a:defRPr>
          </a:lvl9pPr>
        </a:lstStyle>
        <a:p>
          <a:pPr marL="228600" indent="-228600" eaLnBrk="1" hangingPunct="1">
            <a:buSzPct val="110000"/>
            <a:buFont typeface="+mj-lt"/>
            <a:buAutoNum type="arabicPeriod" startAt="5"/>
            <a:defRPr/>
          </a:pPr>
          <a:r>
            <a:rPr lang="en-US" sz="1100">
              <a:latin typeface="Arial" charset="0"/>
            </a:rPr>
            <a:t>Review and ask clarification questions next day</a:t>
          </a:r>
        </a:p>
        <a:p>
          <a:pPr marL="190500" indent="-190500" eaLnBrk="1" hangingPunct="1">
            <a:buSzPct val="110000"/>
            <a:buFontTx/>
            <a:buAutoNum type="arabicPeriod" startAt="5"/>
            <a:defRPr/>
          </a:pPr>
          <a:r>
            <a:rPr lang="en-US" sz="1100">
              <a:latin typeface="Arial" charset="0"/>
            </a:rPr>
            <a:t>Participate ––Share Ideas</a:t>
          </a:r>
        </a:p>
        <a:p>
          <a:pPr marL="190500" indent="-190500" eaLnBrk="1" hangingPunct="1">
            <a:buSzPct val="110000"/>
            <a:buFontTx/>
            <a:buAutoNum type="arabicPeriod" startAt="5"/>
            <a:defRPr/>
          </a:pPr>
          <a:r>
            <a:rPr lang="en-US" sz="1100">
              <a:latin typeface="Arial" charset="0"/>
            </a:rPr>
            <a:t>Turn your phone off – be on time!</a:t>
          </a:r>
        </a:p>
        <a:p>
          <a:pPr marL="190500" indent="-190500" eaLnBrk="1" hangingPunct="1">
            <a:buSzPct val="110000"/>
            <a:buFontTx/>
            <a:buAutoNum type="arabicPeriod" startAt="5"/>
            <a:defRPr/>
          </a:pPr>
          <a:r>
            <a:rPr lang="en-US" sz="1100">
              <a:latin typeface="Arial" charset="0"/>
            </a:rPr>
            <a:t>If you are feeling sleepy – stand-up</a:t>
          </a:r>
        </a:p>
      </xdr:txBody>
    </xdr:sp>
    <xdr:clientData/>
  </xdr:twoCellAnchor>
  <xdr:twoCellAnchor>
    <xdr:from>
      <xdr:col>1</xdr:col>
      <xdr:colOff>576049</xdr:colOff>
      <xdr:row>15</xdr:row>
      <xdr:rowOff>53182</xdr:rowOff>
    </xdr:from>
    <xdr:to>
      <xdr:col>12</xdr:col>
      <xdr:colOff>369220</xdr:colOff>
      <xdr:row>18</xdr:row>
      <xdr:rowOff>48320</xdr:rowOff>
    </xdr:to>
    <xdr:grpSp>
      <xdr:nvGrpSpPr>
        <xdr:cNvPr id="11" name="Group 10">
          <a:extLst>
            <a:ext uri="{FF2B5EF4-FFF2-40B4-BE49-F238E27FC236}">
              <a16:creationId xmlns:a16="http://schemas.microsoft.com/office/drawing/2014/main" id="{131FA18B-E8A1-44CC-AF2B-9727FA57D8AD}"/>
            </a:ext>
          </a:extLst>
        </xdr:cNvPr>
        <xdr:cNvGrpSpPr>
          <a:grpSpLocks/>
        </xdr:cNvGrpSpPr>
      </xdr:nvGrpSpPr>
      <xdr:grpSpPr bwMode="auto">
        <a:xfrm rot="10800000">
          <a:off x="1181167" y="2910682"/>
          <a:ext cx="6875288" cy="566638"/>
          <a:chOff x="15" y="1518"/>
          <a:chExt cx="4320" cy="347"/>
        </a:xfrm>
        <a:noFill/>
      </xdr:grpSpPr>
      <xdr:sp macro="" textlink="">
        <xdr:nvSpPr>
          <xdr:cNvPr id="26" name="Rectangle 25">
            <a:extLst>
              <a:ext uri="{FF2B5EF4-FFF2-40B4-BE49-F238E27FC236}">
                <a16:creationId xmlns:a16="http://schemas.microsoft.com/office/drawing/2014/main" id="{599A051A-4A77-449D-9301-6BE0654748F4}"/>
              </a:ext>
            </a:extLst>
          </xdr:cNvPr>
          <xdr:cNvSpPr>
            <a:spLocks noChangeArrowheads="1"/>
          </xdr:cNvSpPr>
        </xdr:nvSpPr>
        <xdr:spPr bwMode="auto">
          <a:xfrm>
            <a:off x="15" y="1533"/>
            <a:ext cx="4320" cy="332"/>
          </a:xfrm>
          <a:prstGeom prst="rect">
            <a:avLst/>
          </a:prstGeom>
          <a:grpFill/>
          <a:ln w="9525">
            <a:noFill/>
            <a:miter lim="800000"/>
            <a:headEnd/>
            <a:tailEnd/>
          </a:ln>
        </xdr:spPr>
        <xdr:txBody>
          <a:bodyPr wrap="square" anchor="ctr"/>
          <a:lstStyle>
            <a:defPPr>
              <a:defRPr lang="en-US"/>
            </a:defPPr>
            <a:lvl1pPr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5pPr>
            <a:lvl6pPr marL="2286000" algn="l" defTabSz="914400" rtl="0" eaLnBrk="1" latinLnBrk="0" hangingPunct="1">
              <a:defRPr sz="6600" kern="1200">
                <a:solidFill>
                  <a:schemeClr val="tx1"/>
                </a:solidFill>
                <a:latin typeface="Arial" panose="020B0604020202020204" pitchFamily="34" charset="0"/>
                <a:ea typeface="+mn-ea"/>
                <a:cs typeface="+mn-cs"/>
              </a:defRPr>
            </a:lvl6pPr>
            <a:lvl7pPr marL="2743200" algn="l" defTabSz="914400" rtl="0" eaLnBrk="1" latinLnBrk="0" hangingPunct="1">
              <a:defRPr sz="6600" kern="1200">
                <a:solidFill>
                  <a:schemeClr val="tx1"/>
                </a:solidFill>
                <a:latin typeface="Arial" panose="020B0604020202020204" pitchFamily="34" charset="0"/>
                <a:ea typeface="+mn-ea"/>
                <a:cs typeface="+mn-cs"/>
              </a:defRPr>
            </a:lvl7pPr>
            <a:lvl8pPr marL="3200400" algn="l" defTabSz="914400" rtl="0" eaLnBrk="1" latinLnBrk="0" hangingPunct="1">
              <a:defRPr sz="6600" kern="1200">
                <a:solidFill>
                  <a:schemeClr val="tx1"/>
                </a:solidFill>
                <a:latin typeface="Arial" panose="020B0604020202020204" pitchFamily="34" charset="0"/>
                <a:ea typeface="+mn-ea"/>
                <a:cs typeface="+mn-cs"/>
              </a:defRPr>
            </a:lvl8pPr>
            <a:lvl9pPr marL="3657600" algn="l" defTabSz="914400" rtl="0" eaLnBrk="1" latinLnBrk="0" hangingPunct="1">
              <a:defRPr sz="6600" kern="1200">
                <a:solidFill>
                  <a:schemeClr val="tx1"/>
                </a:solidFill>
                <a:latin typeface="Arial" panose="020B0604020202020204" pitchFamily="34" charset="0"/>
                <a:ea typeface="+mn-ea"/>
                <a:cs typeface="+mn-cs"/>
              </a:defRPr>
            </a:lvl9pPr>
          </a:lstStyle>
          <a:p>
            <a:pPr algn="ctr" eaLnBrk="1" hangingPunct="1"/>
            <a:endParaRPr lang="en-US" altLang="en-US" sz="6000"/>
          </a:p>
        </xdr:txBody>
      </xdr:sp>
      <xdr:sp macro="" textlink="">
        <xdr:nvSpPr>
          <xdr:cNvPr id="27" name="Text Box 14">
            <a:extLst>
              <a:ext uri="{FF2B5EF4-FFF2-40B4-BE49-F238E27FC236}">
                <a16:creationId xmlns:a16="http://schemas.microsoft.com/office/drawing/2014/main" id="{CB4EABCD-73EF-43F6-BEFA-F9EDFCF06E3A}"/>
              </a:ext>
            </a:extLst>
          </xdr:cNvPr>
          <xdr:cNvSpPr txBox="1">
            <a:spLocks noChangeArrowheads="1"/>
          </xdr:cNvSpPr>
        </xdr:nvSpPr>
        <xdr:spPr bwMode="auto">
          <a:xfrm rot="21595681">
            <a:off x="299" y="1518"/>
            <a:ext cx="3236" cy="207"/>
          </a:xfrm>
          <a:prstGeom prst="rect">
            <a:avLst/>
          </a:prstGeom>
          <a:grpFill/>
          <a:ln w="9525">
            <a:noFill/>
            <a:miter lim="800000"/>
            <a:headEnd/>
            <a:tailEnd/>
          </a:ln>
        </xdr:spPr>
        <xdr:txBody>
          <a:bodyPr wrap="square">
            <a:spAutoFit/>
          </a:bodyPr>
          <a:lstStyle>
            <a:defPPr>
              <a:defRPr lang="en-US"/>
            </a:defPPr>
            <a:lvl1pPr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5pPr>
            <a:lvl6pPr marL="2286000" algn="l" defTabSz="914400" rtl="0" eaLnBrk="1" latinLnBrk="0" hangingPunct="1">
              <a:defRPr sz="6600" kern="1200">
                <a:solidFill>
                  <a:schemeClr val="tx1"/>
                </a:solidFill>
                <a:latin typeface="Arial" panose="020B0604020202020204" pitchFamily="34" charset="0"/>
                <a:ea typeface="+mn-ea"/>
                <a:cs typeface="+mn-cs"/>
              </a:defRPr>
            </a:lvl6pPr>
            <a:lvl7pPr marL="2743200" algn="l" defTabSz="914400" rtl="0" eaLnBrk="1" latinLnBrk="0" hangingPunct="1">
              <a:defRPr sz="6600" kern="1200">
                <a:solidFill>
                  <a:schemeClr val="tx1"/>
                </a:solidFill>
                <a:latin typeface="Arial" panose="020B0604020202020204" pitchFamily="34" charset="0"/>
                <a:ea typeface="+mn-ea"/>
                <a:cs typeface="+mn-cs"/>
              </a:defRPr>
            </a:lvl7pPr>
            <a:lvl8pPr marL="3200400" algn="l" defTabSz="914400" rtl="0" eaLnBrk="1" latinLnBrk="0" hangingPunct="1">
              <a:defRPr sz="6600" kern="1200">
                <a:solidFill>
                  <a:schemeClr val="tx1"/>
                </a:solidFill>
                <a:latin typeface="Arial" panose="020B0604020202020204" pitchFamily="34" charset="0"/>
                <a:ea typeface="+mn-ea"/>
                <a:cs typeface="+mn-cs"/>
              </a:defRPr>
            </a:lvl8pPr>
            <a:lvl9pPr marL="3657600" algn="l" defTabSz="914400" rtl="0" eaLnBrk="1" latinLnBrk="0" hangingPunct="1">
              <a:defRPr sz="6600" kern="1200">
                <a:solidFill>
                  <a:schemeClr val="tx1"/>
                </a:solidFill>
                <a:latin typeface="Arial" panose="020B0604020202020204" pitchFamily="34" charset="0"/>
                <a:ea typeface="+mn-ea"/>
                <a:cs typeface="+mn-cs"/>
              </a:defRPr>
            </a:lvl9pPr>
          </a:lstStyle>
          <a:p>
            <a:pPr algn="ctr" eaLnBrk="1" hangingPunct="1"/>
            <a:r>
              <a:rPr lang="en-US" altLang="en-US" sz="1600" b="1"/>
              <a:t>                 Best Practices – When in a Seminar</a:t>
            </a:r>
          </a:p>
        </xdr:txBody>
      </xdr:sp>
    </xdr:grpSp>
    <xdr:clientData/>
  </xdr:twoCellAnchor>
  <xdr:twoCellAnchor>
    <xdr:from>
      <xdr:col>6</xdr:col>
      <xdr:colOff>135338</xdr:colOff>
      <xdr:row>3</xdr:row>
      <xdr:rowOff>70305</xdr:rowOff>
    </xdr:from>
    <xdr:to>
      <xdr:col>13</xdr:col>
      <xdr:colOff>173438</xdr:colOff>
      <xdr:row>8</xdr:row>
      <xdr:rowOff>37194</xdr:rowOff>
    </xdr:to>
    <xdr:sp macro="" textlink="">
      <xdr:nvSpPr>
        <xdr:cNvPr id="14" name="Text Box 11">
          <a:extLst>
            <a:ext uri="{FF2B5EF4-FFF2-40B4-BE49-F238E27FC236}">
              <a16:creationId xmlns:a16="http://schemas.microsoft.com/office/drawing/2014/main" id="{5EE254CB-88B7-418C-AB9D-3C87D0570BBC}"/>
            </a:ext>
          </a:extLst>
        </xdr:cNvPr>
        <xdr:cNvSpPr txBox="1">
          <a:spLocks noChangeArrowheads="1"/>
        </xdr:cNvSpPr>
      </xdr:nvSpPr>
      <xdr:spPr bwMode="auto">
        <a:xfrm rot="10800000">
          <a:off x="3907238" y="613230"/>
          <a:ext cx="4438650" cy="871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5pPr>
          <a:lvl6pPr marL="2286000" algn="l" defTabSz="914400" rtl="0" eaLnBrk="1" latinLnBrk="0" hangingPunct="1">
            <a:defRPr sz="6600" kern="1200">
              <a:solidFill>
                <a:schemeClr val="tx1"/>
              </a:solidFill>
              <a:latin typeface="Arial" panose="020B0604020202020204" pitchFamily="34" charset="0"/>
              <a:ea typeface="+mn-ea"/>
              <a:cs typeface="+mn-cs"/>
            </a:defRPr>
          </a:lvl6pPr>
          <a:lvl7pPr marL="2743200" algn="l" defTabSz="914400" rtl="0" eaLnBrk="1" latinLnBrk="0" hangingPunct="1">
            <a:defRPr sz="6600" kern="1200">
              <a:solidFill>
                <a:schemeClr val="tx1"/>
              </a:solidFill>
              <a:latin typeface="Arial" panose="020B0604020202020204" pitchFamily="34" charset="0"/>
              <a:ea typeface="+mn-ea"/>
              <a:cs typeface="+mn-cs"/>
            </a:defRPr>
          </a:lvl7pPr>
          <a:lvl8pPr marL="3200400" algn="l" defTabSz="914400" rtl="0" eaLnBrk="1" latinLnBrk="0" hangingPunct="1">
            <a:defRPr sz="6600" kern="1200">
              <a:solidFill>
                <a:schemeClr val="tx1"/>
              </a:solidFill>
              <a:latin typeface="Arial" panose="020B0604020202020204" pitchFamily="34" charset="0"/>
              <a:ea typeface="+mn-ea"/>
              <a:cs typeface="+mn-cs"/>
            </a:defRPr>
          </a:lvl8pPr>
          <a:lvl9pPr marL="3657600" algn="l" defTabSz="914400" rtl="0" eaLnBrk="1" latinLnBrk="0" hangingPunct="1">
            <a:defRPr sz="6600" kern="1200">
              <a:solidFill>
                <a:schemeClr val="tx1"/>
              </a:solidFill>
              <a:latin typeface="Arial" panose="020B0604020202020204" pitchFamily="34" charset="0"/>
              <a:ea typeface="+mn-ea"/>
              <a:cs typeface="+mn-cs"/>
            </a:defRPr>
          </a:lvl9pPr>
        </a:lstStyle>
        <a:p>
          <a:pPr eaLnBrk="1" hangingPunct="1">
            <a:buSzPct val="110000"/>
            <a:buFontTx/>
            <a:buAutoNum type="arabicPeriod"/>
          </a:pPr>
          <a:r>
            <a:rPr lang="en-US" altLang="en-US" sz="1100"/>
            <a:t>Take notes</a:t>
          </a:r>
        </a:p>
        <a:p>
          <a:pPr eaLnBrk="1" hangingPunct="1">
            <a:buSzPct val="110000"/>
            <a:buFontTx/>
            <a:buAutoNum type="arabicPeriod"/>
          </a:pPr>
          <a:r>
            <a:rPr lang="en-US" altLang="en-US" sz="1100"/>
            <a:t>Ask questions make comments</a:t>
          </a:r>
        </a:p>
        <a:p>
          <a:pPr eaLnBrk="1" hangingPunct="1">
            <a:buSzPct val="110000"/>
            <a:buFontTx/>
            <a:buAutoNum type="arabicPeriod"/>
          </a:pPr>
          <a:r>
            <a:rPr lang="en-US" altLang="en-US" sz="1100"/>
            <a:t>Flag ideas for implementation</a:t>
          </a:r>
        </a:p>
        <a:p>
          <a:pPr eaLnBrk="1" hangingPunct="1">
            <a:buSzPct val="110000"/>
            <a:buFontTx/>
            <a:buAutoNum type="arabicPeriod"/>
          </a:pPr>
          <a:r>
            <a:rPr lang="en-US" altLang="en-US" sz="1100"/>
            <a:t>Note where concepts apply in your business</a:t>
          </a:r>
        </a:p>
        <a:p>
          <a:pPr eaLnBrk="1" hangingPunct="1"/>
          <a:endParaRPr lang="en-US" altLang="en-US" sz="800" i="1" u="sng"/>
        </a:p>
      </xdr:txBody>
    </xdr:sp>
    <xdr:clientData/>
  </xdr:twoCellAnchor>
  <xdr:twoCellAnchor>
    <xdr:from>
      <xdr:col>1</xdr:col>
      <xdr:colOff>585055</xdr:colOff>
      <xdr:row>9</xdr:row>
      <xdr:rowOff>107043</xdr:rowOff>
    </xdr:from>
    <xdr:to>
      <xdr:col>12</xdr:col>
      <xdr:colOff>378226</xdr:colOff>
      <xdr:row>11</xdr:row>
      <xdr:rowOff>148771</xdr:rowOff>
    </xdr:to>
    <xdr:sp macro="" textlink="">
      <xdr:nvSpPr>
        <xdr:cNvPr id="15" name="Text Box 11">
          <a:extLst>
            <a:ext uri="{FF2B5EF4-FFF2-40B4-BE49-F238E27FC236}">
              <a16:creationId xmlns:a16="http://schemas.microsoft.com/office/drawing/2014/main" id="{E5717A76-94C9-4C83-ACC1-1D1C56CF81A1}"/>
            </a:ext>
          </a:extLst>
        </xdr:cNvPr>
        <xdr:cNvSpPr txBox="1">
          <a:spLocks noChangeArrowheads="1"/>
        </xdr:cNvSpPr>
      </xdr:nvSpPr>
      <xdr:spPr bwMode="auto">
        <a:xfrm rot="10800000">
          <a:off x="1213705" y="1735818"/>
          <a:ext cx="6708321" cy="4036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5pPr>
          <a:lvl6pPr marL="2286000" algn="l" defTabSz="914400" rtl="0" eaLnBrk="1" latinLnBrk="0" hangingPunct="1">
            <a:defRPr sz="6600" kern="1200">
              <a:solidFill>
                <a:schemeClr val="tx1"/>
              </a:solidFill>
              <a:latin typeface="Arial" panose="020B0604020202020204" pitchFamily="34" charset="0"/>
              <a:ea typeface="+mn-ea"/>
              <a:cs typeface="+mn-cs"/>
            </a:defRPr>
          </a:lvl6pPr>
          <a:lvl7pPr marL="2743200" algn="l" defTabSz="914400" rtl="0" eaLnBrk="1" latinLnBrk="0" hangingPunct="1">
            <a:defRPr sz="6600" kern="1200">
              <a:solidFill>
                <a:schemeClr val="tx1"/>
              </a:solidFill>
              <a:latin typeface="Arial" panose="020B0604020202020204" pitchFamily="34" charset="0"/>
              <a:ea typeface="+mn-ea"/>
              <a:cs typeface="+mn-cs"/>
            </a:defRPr>
          </a:lvl7pPr>
          <a:lvl8pPr marL="3200400" algn="l" defTabSz="914400" rtl="0" eaLnBrk="1" latinLnBrk="0" hangingPunct="1">
            <a:defRPr sz="6600" kern="1200">
              <a:solidFill>
                <a:schemeClr val="tx1"/>
              </a:solidFill>
              <a:latin typeface="Arial" panose="020B0604020202020204" pitchFamily="34" charset="0"/>
              <a:ea typeface="+mn-ea"/>
              <a:cs typeface="+mn-cs"/>
            </a:defRPr>
          </a:lvl8pPr>
          <a:lvl9pPr marL="3657600" algn="l" defTabSz="914400" rtl="0" eaLnBrk="1" latinLnBrk="0" hangingPunct="1">
            <a:defRPr sz="6600" kern="1200">
              <a:solidFill>
                <a:schemeClr val="tx1"/>
              </a:solidFill>
              <a:latin typeface="Arial" panose="020B0604020202020204" pitchFamily="34" charset="0"/>
              <a:ea typeface="+mn-ea"/>
              <a:cs typeface="+mn-cs"/>
            </a:defRPr>
          </a:lvl9pPr>
        </a:lstStyle>
        <a:p>
          <a:pPr eaLnBrk="1" hangingPunct="1"/>
          <a:endParaRPr lang="en-US" altLang="en-US" sz="900" i="1" u="sng"/>
        </a:p>
        <a:p>
          <a:pPr algn="ctr" eaLnBrk="1" hangingPunct="1"/>
          <a:r>
            <a:rPr lang="en-US" altLang="en-US" sz="1200" b="1" i="1" u="sng"/>
            <a:t>Don’t Forget your Security Cable and Power Supply on the last day</a:t>
          </a:r>
        </a:p>
      </xdr:txBody>
    </xdr:sp>
    <xdr:clientData/>
  </xdr:twoCellAnchor>
  <xdr:twoCellAnchor>
    <xdr:from>
      <xdr:col>0</xdr:col>
      <xdr:colOff>109524</xdr:colOff>
      <xdr:row>33</xdr:row>
      <xdr:rowOff>2097</xdr:rowOff>
    </xdr:from>
    <xdr:to>
      <xdr:col>13</xdr:col>
      <xdr:colOff>400050</xdr:colOff>
      <xdr:row>37</xdr:row>
      <xdr:rowOff>192402</xdr:rowOff>
    </xdr:to>
    <xdr:grpSp>
      <xdr:nvGrpSpPr>
        <xdr:cNvPr id="16" name="Group 15">
          <a:extLst>
            <a:ext uri="{FF2B5EF4-FFF2-40B4-BE49-F238E27FC236}">
              <a16:creationId xmlns:a16="http://schemas.microsoft.com/office/drawing/2014/main" id="{8115E9D6-DE44-458E-BB17-0A39B46D91BD}"/>
            </a:ext>
          </a:extLst>
        </xdr:cNvPr>
        <xdr:cNvGrpSpPr>
          <a:grpSpLocks/>
        </xdr:cNvGrpSpPr>
      </xdr:nvGrpSpPr>
      <xdr:grpSpPr bwMode="auto">
        <a:xfrm>
          <a:off x="109524" y="6389450"/>
          <a:ext cx="8582879" cy="952305"/>
          <a:chOff x="-232090" y="4077971"/>
          <a:chExt cx="7090090" cy="926005"/>
        </a:xfrm>
      </xdr:grpSpPr>
      <xdr:sp macro="" textlink="">
        <xdr:nvSpPr>
          <xdr:cNvPr id="23" name="Text Box 11">
            <a:extLst>
              <a:ext uri="{FF2B5EF4-FFF2-40B4-BE49-F238E27FC236}">
                <a16:creationId xmlns:a16="http://schemas.microsoft.com/office/drawing/2014/main" id="{053D31A6-2552-4507-9844-C19381879028}"/>
              </a:ext>
            </a:extLst>
          </xdr:cNvPr>
          <xdr:cNvSpPr txBox="1">
            <a:spLocks noChangeArrowheads="1"/>
          </xdr:cNvSpPr>
        </xdr:nvSpPr>
        <xdr:spPr bwMode="auto">
          <a:xfrm rot="10800000">
            <a:off x="1634070" y="4097022"/>
            <a:ext cx="2825750" cy="887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5pPr>
            <a:lvl6pPr marL="2286000" algn="l" defTabSz="914400" rtl="0" eaLnBrk="1" latinLnBrk="0" hangingPunct="1">
              <a:defRPr sz="6600" kern="1200">
                <a:solidFill>
                  <a:schemeClr val="tx1"/>
                </a:solidFill>
                <a:latin typeface="Arial" panose="020B0604020202020204" pitchFamily="34" charset="0"/>
                <a:ea typeface="+mn-ea"/>
                <a:cs typeface="+mn-cs"/>
              </a:defRPr>
            </a:lvl6pPr>
            <a:lvl7pPr marL="2743200" algn="l" defTabSz="914400" rtl="0" eaLnBrk="1" latinLnBrk="0" hangingPunct="1">
              <a:defRPr sz="6600" kern="1200">
                <a:solidFill>
                  <a:schemeClr val="tx1"/>
                </a:solidFill>
                <a:latin typeface="Arial" panose="020B0604020202020204" pitchFamily="34" charset="0"/>
                <a:ea typeface="+mn-ea"/>
                <a:cs typeface="+mn-cs"/>
              </a:defRPr>
            </a:lvl7pPr>
            <a:lvl8pPr marL="3200400" algn="l" defTabSz="914400" rtl="0" eaLnBrk="1" latinLnBrk="0" hangingPunct="1">
              <a:defRPr sz="6600" kern="1200">
                <a:solidFill>
                  <a:schemeClr val="tx1"/>
                </a:solidFill>
                <a:latin typeface="Arial" panose="020B0604020202020204" pitchFamily="34" charset="0"/>
                <a:ea typeface="+mn-ea"/>
                <a:cs typeface="+mn-cs"/>
              </a:defRPr>
            </a:lvl8pPr>
            <a:lvl9pPr marL="3657600" algn="l" defTabSz="914400" rtl="0" eaLnBrk="1" latinLnBrk="0" hangingPunct="1">
              <a:defRPr sz="6600" kern="1200">
                <a:solidFill>
                  <a:schemeClr val="tx1"/>
                </a:solidFill>
                <a:latin typeface="Arial" panose="020B0604020202020204" pitchFamily="34" charset="0"/>
                <a:ea typeface="+mn-ea"/>
                <a:cs typeface="+mn-cs"/>
              </a:defRPr>
            </a:lvl9pPr>
          </a:lstStyle>
          <a:p>
            <a:pPr eaLnBrk="1" hangingPunct="1">
              <a:buSzPct val="110000"/>
            </a:pPr>
            <a:r>
              <a:rPr lang="en-US" altLang="en-US" sz="1400" b="1"/>
              <a:t>            </a:t>
            </a:r>
            <a:r>
              <a:rPr lang="en-US" altLang="en-US" sz="1400" b="1" baseline="0"/>
              <a:t> </a:t>
            </a:r>
            <a:r>
              <a:rPr lang="en-US" altLang="en-US" sz="1400" b="1"/>
              <a:t>Motivators</a:t>
            </a:r>
          </a:p>
          <a:p>
            <a:pPr eaLnBrk="1" hangingPunct="1">
              <a:buSzPct val="110000"/>
            </a:pPr>
            <a:endParaRPr lang="en-US" altLang="en-US" sz="1400" b="1" i="1" u="sng"/>
          </a:p>
          <a:p>
            <a:pPr eaLnBrk="1" hangingPunct="1">
              <a:buSzPct val="110000"/>
            </a:pPr>
            <a:r>
              <a:rPr lang="en-US" altLang="en-US" sz="1050" b="1" i="1" u="sng"/>
              <a:t>______________________________</a:t>
            </a:r>
          </a:p>
          <a:p>
            <a:pPr eaLnBrk="1" hangingPunct="1">
              <a:buSzPct val="110000"/>
            </a:pPr>
            <a:endParaRPr lang="en-US" altLang="en-US" sz="1400" b="1" i="1" u="sng"/>
          </a:p>
        </xdr:txBody>
      </xdr:sp>
      <xdr:sp macro="" textlink="">
        <xdr:nvSpPr>
          <xdr:cNvPr id="24" name="Text Box 11">
            <a:extLst>
              <a:ext uri="{FF2B5EF4-FFF2-40B4-BE49-F238E27FC236}">
                <a16:creationId xmlns:a16="http://schemas.microsoft.com/office/drawing/2014/main" id="{4C9F84F9-0B5F-4F15-A0B5-55B45ADE2FA6}"/>
              </a:ext>
            </a:extLst>
          </xdr:cNvPr>
          <xdr:cNvSpPr txBox="1">
            <a:spLocks noChangeArrowheads="1"/>
          </xdr:cNvSpPr>
        </xdr:nvSpPr>
        <xdr:spPr bwMode="auto">
          <a:xfrm rot="10800000">
            <a:off x="4032250" y="4116070"/>
            <a:ext cx="2825750" cy="8879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5pPr>
            <a:lvl6pPr marL="2286000" algn="l" defTabSz="914400" rtl="0" eaLnBrk="1" latinLnBrk="0" hangingPunct="1">
              <a:defRPr sz="6600" kern="1200">
                <a:solidFill>
                  <a:schemeClr val="tx1"/>
                </a:solidFill>
                <a:latin typeface="Arial" panose="020B0604020202020204" pitchFamily="34" charset="0"/>
                <a:ea typeface="+mn-ea"/>
                <a:cs typeface="+mn-cs"/>
              </a:defRPr>
            </a:lvl6pPr>
            <a:lvl7pPr marL="2743200" algn="l" defTabSz="914400" rtl="0" eaLnBrk="1" latinLnBrk="0" hangingPunct="1">
              <a:defRPr sz="6600" kern="1200">
                <a:solidFill>
                  <a:schemeClr val="tx1"/>
                </a:solidFill>
                <a:latin typeface="Arial" panose="020B0604020202020204" pitchFamily="34" charset="0"/>
                <a:ea typeface="+mn-ea"/>
                <a:cs typeface="+mn-cs"/>
              </a:defRPr>
            </a:lvl7pPr>
            <a:lvl8pPr marL="3200400" algn="l" defTabSz="914400" rtl="0" eaLnBrk="1" latinLnBrk="0" hangingPunct="1">
              <a:defRPr sz="6600" kern="1200">
                <a:solidFill>
                  <a:schemeClr val="tx1"/>
                </a:solidFill>
                <a:latin typeface="Arial" panose="020B0604020202020204" pitchFamily="34" charset="0"/>
                <a:ea typeface="+mn-ea"/>
                <a:cs typeface="+mn-cs"/>
              </a:defRPr>
            </a:lvl8pPr>
            <a:lvl9pPr marL="3657600" algn="l" defTabSz="914400" rtl="0" eaLnBrk="1" latinLnBrk="0" hangingPunct="1">
              <a:defRPr sz="6600" kern="1200">
                <a:solidFill>
                  <a:schemeClr val="tx1"/>
                </a:solidFill>
                <a:latin typeface="Arial" panose="020B0604020202020204" pitchFamily="34" charset="0"/>
                <a:ea typeface="+mn-ea"/>
                <a:cs typeface="+mn-cs"/>
              </a:defRPr>
            </a:lvl9pPr>
          </a:lstStyle>
          <a:p>
            <a:pPr eaLnBrk="1" hangingPunct="1">
              <a:buSzPct val="110000"/>
            </a:pPr>
            <a:r>
              <a:rPr lang="en-US" altLang="en-US" sz="1400"/>
              <a:t>              </a:t>
            </a:r>
            <a:r>
              <a:rPr lang="en-US" altLang="en-US" sz="1400" b="1"/>
              <a:t>Values</a:t>
            </a:r>
          </a:p>
          <a:p>
            <a:pPr eaLnBrk="1" hangingPunct="1">
              <a:buSzPct val="110000"/>
            </a:pPr>
            <a:endParaRPr lang="en-US" altLang="en-US" sz="1400" b="1" i="1" u="sng"/>
          </a:p>
          <a:p>
            <a:pPr eaLnBrk="1" hangingPunct="1">
              <a:buSzPct val="110000"/>
            </a:pPr>
            <a:r>
              <a:rPr lang="en-US" altLang="en-US" sz="1050" b="1" i="1" u="sng"/>
              <a:t>___________________________</a:t>
            </a:r>
          </a:p>
          <a:p>
            <a:pPr eaLnBrk="1" hangingPunct="1">
              <a:buSzPct val="110000"/>
            </a:pPr>
            <a:endParaRPr lang="en-US" altLang="en-US" sz="1400" b="1" i="1" u="sng"/>
          </a:p>
        </xdr:txBody>
      </xdr:sp>
      <xdr:sp macro="" textlink="">
        <xdr:nvSpPr>
          <xdr:cNvPr id="25" name="Text Box 11">
            <a:extLst>
              <a:ext uri="{FF2B5EF4-FFF2-40B4-BE49-F238E27FC236}">
                <a16:creationId xmlns:a16="http://schemas.microsoft.com/office/drawing/2014/main" id="{A4F608AF-634A-4F11-A07E-EF23D51E92F0}"/>
              </a:ext>
            </a:extLst>
          </xdr:cNvPr>
          <xdr:cNvSpPr txBox="1">
            <a:spLocks noChangeArrowheads="1"/>
          </xdr:cNvSpPr>
        </xdr:nvSpPr>
        <xdr:spPr bwMode="auto">
          <a:xfrm rot="10800000">
            <a:off x="-232090" y="4077971"/>
            <a:ext cx="2095595" cy="887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5pPr>
            <a:lvl6pPr marL="2286000" algn="l" defTabSz="914400" rtl="0" eaLnBrk="1" latinLnBrk="0" hangingPunct="1">
              <a:defRPr sz="6600" kern="1200">
                <a:solidFill>
                  <a:schemeClr val="tx1"/>
                </a:solidFill>
                <a:latin typeface="Arial" panose="020B0604020202020204" pitchFamily="34" charset="0"/>
                <a:ea typeface="+mn-ea"/>
                <a:cs typeface="+mn-cs"/>
              </a:defRPr>
            </a:lvl6pPr>
            <a:lvl7pPr marL="2743200" algn="l" defTabSz="914400" rtl="0" eaLnBrk="1" latinLnBrk="0" hangingPunct="1">
              <a:defRPr sz="6600" kern="1200">
                <a:solidFill>
                  <a:schemeClr val="tx1"/>
                </a:solidFill>
                <a:latin typeface="Arial" panose="020B0604020202020204" pitchFamily="34" charset="0"/>
                <a:ea typeface="+mn-ea"/>
                <a:cs typeface="+mn-cs"/>
              </a:defRPr>
            </a:lvl7pPr>
            <a:lvl8pPr marL="3200400" algn="l" defTabSz="914400" rtl="0" eaLnBrk="1" latinLnBrk="0" hangingPunct="1">
              <a:defRPr sz="6600" kern="1200">
                <a:solidFill>
                  <a:schemeClr val="tx1"/>
                </a:solidFill>
                <a:latin typeface="Arial" panose="020B0604020202020204" pitchFamily="34" charset="0"/>
                <a:ea typeface="+mn-ea"/>
                <a:cs typeface="+mn-cs"/>
              </a:defRPr>
            </a:lvl8pPr>
            <a:lvl9pPr marL="3657600" algn="l" defTabSz="914400" rtl="0" eaLnBrk="1" latinLnBrk="0" hangingPunct="1">
              <a:defRPr sz="6600" kern="1200">
                <a:solidFill>
                  <a:schemeClr val="tx1"/>
                </a:solidFill>
                <a:latin typeface="Arial" panose="020B0604020202020204" pitchFamily="34" charset="0"/>
                <a:ea typeface="+mn-ea"/>
                <a:cs typeface="+mn-cs"/>
              </a:defRPr>
            </a:lvl9pPr>
          </a:lstStyle>
          <a:p>
            <a:pPr eaLnBrk="1" hangingPunct="1">
              <a:buSzPct val="110000"/>
            </a:pPr>
            <a:r>
              <a:rPr lang="en-US" altLang="en-US" sz="1400" b="1"/>
              <a:t>       Passions / Hobbies</a:t>
            </a:r>
          </a:p>
          <a:p>
            <a:pPr eaLnBrk="1" hangingPunct="1">
              <a:buSzPct val="110000"/>
            </a:pPr>
            <a:endParaRPr lang="en-US" altLang="en-US" sz="1400" b="1" i="1" u="sng"/>
          </a:p>
          <a:p>
            <a:pPr eaLnBrk="1" hangingPunct="1">
              <a:buSzPct val="110000"/>
            </a:pPr>
            <a:r>
              <a:rPr lang="en-US" altLang="en-US" sz="1050" b="1" i="1" u="sng"/>
              <a:t>_____________________________</a:t>
            </a:r>
          </a:p>
          <a:p>
            <a:pPr eaLnBrk="1" hangingPunct="1">
              <a:buSzPct val="110000"/>
            </a:pPr>
            <a:endParaRPr lang="en-US" altLang="en-US" sz="1400" b="1" i="1" u="sng"/>
          </a:p>
        </xdr:txBody>
      </xdr:sp>
    </xdr:grpSp>
    <xdr:clientData/>
  </xdr:twoCellAnchor>
  <xdr:twoCellAnchor>
    <xdr:from>
      <xdr:col>0</xdr:col>
      <xdr:colOff>40340</xdr:colOff>
      <xdr:row>31</xdr:row>
      <xdr:rowOff>100028</xdr:rowOff>
    </xdr:from>
    <xdr:to>
      <xdr:col>4</xdr:col>
      <xdr:colOff>35095</xdr:colOff>
      <xdr:row>34</xdr:row>
      <xdr:rowOff>35722</xdr:rowOff>
    </xdr:to>
    <xdr:sp macro="" textlink="">
      <xdr:nvSpPr>
        <xdr:cNvPr id="28" name="Content Placeholder 15">
          <a:extLst>
            <a:ext uri="{FF2B5EF4-FFF2-40B4-BE49-F238E27FC236}">
              <a16:creationId xmlns:a16="http://schemas.microsoft.com/office/drawing/2014/main" id="{97ED418F-0293-4BD6-BBBC-E9399F0C9704}"/>
            </a:ext>
          </a:extLst>
        </xdr:cNvPr>
        <xdr:cNvSpPr txBox="1">
          <a:spLocks/>
        </xdr:cNvSpPr>
      </xdr:nvSpPr>
      <xdr:spPr>
        <a:xfrm rot="10800000">
          <a:off x="40340" y="6061557"/>
          <a:ext cx="2504873" cy="552018"/>
        </a:xfrm>
        <a:prstGeom prst="rect">
          <a:avLst/>
        </a:prstGeom>
      </xdr:spPr>
      <xdr:txBody>
        <a:bodyPr wrap="square"/>
        <a:lstStyle>
          <a:defPPr>
            <a:defRPr lang="en-US"/>
          </a:defPPr>
          <a:lvl1pPr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5pPr>
          <a:lvl6pPr marL="2286000" algn="l" defTabSz="914400" rtl="0" eaLnBrk="1" latinLnBrk="0" hangingPunct="1">
            <a:defRPr sz="6600" kern="1200">
              <a:solidFill>
                <a:schemeClr val="tx1"/>
              </a:solidFill>
              <a:latin typeface="Arial" panose="020B0604020202020204" pitchFamily="34" charset="0"/>
              <a:ea typeface="+mn-ea"/>
              <a:cs typeface="+mn-cs"/>
            </a:defRPr>
          </a:lvl6pPr>
          <a:lvl7pPr marL="2743200" algn="l" defTabSz="914400" rtl="0" eaLnBrk="1" latinLnBrk="0" hangingPunct="1">
            <a:defRPr sz="6600" kern="1200">
              <a:solidFill>
                <a:schemeClr val="tx1"/>
              </a:solidFill>
              <a:latin typeface="Arial" panose="020B0604020202020204" pitchFamily="34" charset="0"/>
              <a:ea typeface="+mn-ea"/>
              <a:cs typeface="+mn-cs"/>
            </a:defRPr>
          </a:lvl7pPr>
          <a:lvl8pPr marL="3200400" algn="l" defTabSz="914400" rtl="0" eaLnBrk="1" latinLnBrk="0" hangingPunct="1">
            <a:defRPr sz="6600" kern="1200">
              <a:solidFill>
                <a:schemeClr val="tx1"/>
              </a:solidFill>
              <a:latin typeface="Arial" panose="020B0604020202020204" pitchFamily="34" charset="0"/>
              <a:ea typeface="+mn-ea"/>
              <a:cs typeface="+mn-cs"/>
            </a:defRPr>
          </a:lvl8pPr>
          <a:lvl9pPr marL="3657600" algn="l" defTabSz="914400" rtl="0" eaLnBrk="1" latinLnBrk="0" hangingPunct="1">
            <a:defRPr sz="6600" kern="1200">
              <a:solidFill>
                <a:schemeClr val="tx1"/>
              </a:solidFill>
              <a:latin typeface="Arial" panose="020B0604020202020204" pitchFamily="34" charset="0"/>
              <a:ea typeface="+mn-ea"/>
              <a:cs typeface="+mn-cs"/>
            </a:defRPr>
          </a:lvl9pPr>
        </a:lstStyle>
        <a:p>
          <a:r>
            <a:rPr lang="en-US" sz="1400" b="1" kern="0"/>
            <a:t>Technology Adoption</a:t>
          </a:r>
        </a:p>
      </xdr:txBody>
    </xdr:sp>
    <xdr:clientData/>
  </xdr:twoCellAnchor>
  <xdr:twoCellAnchor>
    <xdr:from>
      <xdr:col>6</xdr:col>
      <xdr:colOff>4482</xdr:colOff>
      <xdr:row>30</xdr:row>
      <xdr:rowOff>37874</xdr:rowOff>
    </xdr:from>
    <xdr:to>
      <xdr:col>13</xdr:col>
      <xdr:colOff>37415</xdr:colOff>
      <xdr:row>34</xdr:row>
      <xdr:rowOff>24864</xdr:rowOff>
    </xdr:to>
    <xdr:sp macro="" textlink="$O$32">
      <xdr:nvSpPr>
        <xdr:cNvPr id="29" name="TextBox 28">
          <a:extLst>
            <a:ext uri="{FF2B5EF4-FFF2-40B4-BE49-F238E27FC236}">
              <a16:creationId xmlns:a16="http://schemas.microsoft.com/office/drawing/2014/main" id="{9C8044D5-1F99-4151-ACC7-93915E29F4B4}"/>
            </a:ext>
          </a:extLst>
        </xdr:cNvPr>
        <xdr:cNvSpPr txBox="1"/>
      </xdr:nvSpPr>
      <xdr:spPr>
        <a:xfrm rot="10800000">
          <a:off x="3724835" y="5764080"/>
          <a:ext cx="4604933" cy="838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966F9512-1A94-41CE-ADEF-1DA8B18FE78D}" type="TxLink">
            <a:rPr lang="en-US" sz="1400" b="1" i="0" u="none" strike="noStrike">
              <a:solidFill>
                <a:srgbClr val="000000"/>
              </a:solidFill>
              <a:latin typeface="Arial" panose="020B0604020202020204" pitchFamily="34" charset="0"/>
              <a:cs typeface="Arial" panose="020B0604020202020204" pitchFamily="34" charset="0"/>
            </a:rPr>
            <a:pPr algn="ctr"/>
            <a:t>Socal Style:  There is a problem.  Please notify the Instructor.</a:t>
          </a:fld>
          <a:endParaRPr lang="en-US" sz="1400" b="1" i="1">
            <a:latin typeface="Arial" panose="020B0604020202020204" pitchFamily="34" charset="0"/>
            <a:cs typeface="Arial" panose="020B0604020202020204" pitchFamily="34" charset="0"/>
          </a:endParaRPr>
        </a:p>
      </xdr:txBody>
    </xdr:sp>
    <xdr:clientData/>
  </xdr:twoCellAnchor>
  <xdr:twoCellAnchor>
    <xdr:from>
      <xdr:col>0</xdr:col>
      <xdr:colOff>453382</xdr:colOff>
      <xdr:row>29</xdr:row>
      <xdr:rowOff>64378</xdr:rowOff>
    </xdr:from>
    <xdr:to>
      <xdr:col>2</xdr:col>
      <xdr:colOff>371737</xdr:colOff>
      <xdr:row>30</xdr:row>
      <xdr:rowOff>80433</xdr:rowOff>
    </xdr:to>
    <xdr:sp macro="" textlink="'Technology Adoption'!B104">
      <xdr:nvSpPr>
        <xdr:cNvPr id="30" name="TextBox 29">
          <a:extLst>
            <a:ext uri="{FF2B5EF4-FFF2-40B4-BE49-F238E27FC236}">
              <a16:creationId xmlns:a16="http://schemas.microsoft.com/office/drawing/2014/main" id="{BFF9A936-0DE9-416A-999C-C02C4F29B1E1}"/>
            </a:ext>
          </a:extLst>
        </xdr:cNvPr>
        <xdr:cNvSpPr txBox="1"/>
      </xdr:nvSpPr>
      <xdr:spPr>
        <a:xfrm rot="10800000">
          <a:off x="453382" y="5622496"/>
          <a:ext cx="1128590" cy="251378"/>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0E658FA7-A7E1-4200-B418-563406180D37}" type="TxLink">
            <a:rPr lang="en-US" sz="1200" b="1" i="0" u="none" strike="noStrike">
              <a:solidFill>
                <a:srgbClr val="000000"/>
              </a:solidFill>
              <a:latin typeface="Calibri"/>
              <a:cs typeface="Calibri"/>
            </a:rPr>
            <a:pPr algn="l"/>
            <a:t>Innovator-1</a:t>
          </a:fld>
          <a:endParaRPr lang="en-US" sz="1200" b="1"/>
        </a:p>
      </xdr:txBody>
    </xdr:sp>
    <xdr:clientData/>
  </xdr:twoCellAnchor>
  <xdr:twoCellAnchor>
    <xdr:from>
      <xdr:col>0</xdr:col>
      <xdr:colOff>458827</xdr:colOff>
      <xdr:row>28</xdr:row>
      <xdr:rowOff>5593</xdr:rowOff>
    </xdr:from>
    <xdr:to>
      <xdr:col>2</xdr:col>
      <xdr:colOff>371737</xdr:colOff>
      <xdr:row>29</xdr:row>
      <xdr:rowOff>102204</xdr:rowOff>
    </xdr:to>
    <xdr:sp macro="" textlink="'Technology Adoption'!B105">
      <xdr:nvSpPr>
        <xdr:cNvPr id="31" name="TextBox 30">
          <a:extLst>
            <a:ext uri="{FF2B5EF4-FFF2-40B4-BE49-F238E27FC236}">
              <a16:creationId xmlns:a16="http://schemas.microsoft.com/office/drawing/2014/main" id="{FF62D51C-0E48-4F7B-8B57-F86AAC6F298B}"/>
            </a:ext>
          </a:extLst>
        </xdr:cNvPr>
        <xdr:cNvSpPr txBox="1"/>
      </xdr:nvSpPr>
      <xdr:spPr>
        <a:xfrm rot="10800000">
          <a:off x="458827" y="5362005"/>
          <a:ext cx="1123145" cy="29831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23B63CE3-4B84-4A3D-85C4-14666DA4D38B}" type="TxLink">
            <a:rPr lang="en-US" sz="1200" b="1" i="0" u="none" strike="noStrike">
              <a:solidFill>
                <a:srgbClr val="000000"/>
              </a:solidFill>
              <a:latin typeface="Calibri"/>
              <a:cs typeface="Calibri"/>
            </a:rPr>
            <a:pPr algn="l"/>
            <a:t>Visionary-3</a:t>
          </a:fld>
          <a:endParaRPr lang="en-US" sz="1400" b="1"/>
        </a:p>
      </xdr:txBody>
    </xdr:sp>
    <xdr:clientData/>
  </xdr:twoCellAnchor>
  <xdr:twoCellAnchor>
    <xdr:from>
      <xdr:col>0</xdr:col>
      <xdr:colOff>455734</xdr:colOff>
      <xdr:row>27</xdr:row>
      <xdr:rowOff>11033</xdr:rowOff>
    </xdr:from>
    <xdr:to>
      <xdr:col>2</xdr:col>
      <xdr:colOff>371737</xdr:colOff>
      <xdr:row>28</xdr:row>
      <xdr:rowOff>23277</xdr:rowOff>
    </xdr:to>
    <xdr:sp macro="" textlink="'Technology Adoption'!B106">
      <xdr:nvSpPr>
        <xdr:cNvPr id="32" name="TextBox 31">
          <a:extLst>
            <a:ext uri="{FF2B5EF4-FFF2-40B4-BE49-F238E27FC236}">
              <a16:creationId xmlns:a16="http://schemas.microsoft.com/office/drawing/2014/main" id="{C30A1DF1-B866-4F9B-ACC9-38D00EAD14AC}"/>
            </a:ext>
          </a:extLst>
        </xdr:cNvPr>
        <xdr:cNvSpPr txBox="1"/>
      </xdr:nvSpPr>
      <xdr:spPr>
        <a:xfrm rot="10800000">
          <a:off x="455734" y="5165739"/>
          <a:ext cx="1126238" cy="213950"/>
        </a:xfrm>
        <a:prstGeom prst="rect">
          <a:avLst/>
        </a:prstGeom>
        <a:solidFill>
          <a:schemeClr val="bg1">
            <a:lumMod val="6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60AFA1F-07B5-44DF-BB87-9F4EE7A0B1F7}" type="TxLink">
            <a:rPr lang="en-US" sz="1200" b="1" i="0" u="none" strike="noStrike">
              <a:solidFill>
                <a:srgbClr val="000000"/>
              </a:solidFill>
              <a:latin typeface="Calibri"/>
              <a:cs typeface="Calibri"/>
            </a:rPr>
            <a:pPr algn="l"/>
            <a:t>Pragmatist-0</a:t>
          </a:fld>
          <a:endParaRPr lang="en-US" sz="1600" b="1"/>
        </a:p>
      </xdr:txBody>
    </xdr:sp>
    <xdr:clientData/>
  </xdr:twoCellAnchor>
  <xdr:twoCellAnchor>
    <xdr:from>
      <xdr:col>0</xdr:col>
      <xdr:colOff>453382</xdr:colOff>
      <xdr:row>25</xdr:row>
      <xdr:rowOff>177586</xdr:rowOff>
    </xdr:from>
    <xdr:to>
      <xdr:col>2</xdr:col>
      <xdr:colOff>371737</xdr:colOff>
      <xdr:row>27</xdr:row>
      <xdr:rowOff>11033</xdr:rowOff>
    </xdr:to>
    <xdr:sp macro="" textlink="'Technology Adoption'!B107">
      <xdr:nvSpPr>
        <xdr:cNvPr id="33" name="TextBox 32">
          <a:extLst>
            <a:ext uri="{FF2B5EF4-FFF2-40B4-BE49-F238E27FC236}">
              <a16:creationId xmlns:a16="http://schemas.microsoft.com/office/drawing/2014/main" id="{D36203BE-3F55-4C8B-87AC-60EA1DF69321}"/>
            </a:ext>
          </a:extLst>
        </xdr:cNvPr>
        <xdr:cNvSpPr txBox="1"/>
      </xdr:nvSpPr>
      <xdr:spPr>
        <a:xfrm rot="10800000">
          <a:off x="453382" y="4928880"/>
          <a:ext cx="1128590" cy="236859"/>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64B81FA3-9E8C-4869-BC4E-3D3EF3461B80}" type="TxLink">
            <a:rPr lang="en-US" sz="1200" b="1" i="0" u="none" strike="noStrike">
              <a:solidFill>
                <a:srgbClr val="000000"/>
              </a:solidFill>
              <a:latin typeface="Calibri"/>
              <a:cs typeface="Calibri"/>
            </a:rPr>
            <a:pPr algn="l"/>
            <a:t>Conservative-1</a:t>
          </a:fld>
          <a:endParaRPr lang="en-US" sz="1800" b="1"/>
        </a:p>
      </xdr:txBody>
    </xdr:sp>
    <xdr:clientData/>
  </xdr:twoCellAnchor>
  <xdr:twoCellAnchor>
    <xdr:from>
      <xdr:col>0</xdr:col>
      <xdr:colOff>453382</xdr:colOff>
      <xdr:row>24</xdr:row>
      <xdr:rowOff>177586</xdr:rowOff>
    </xdr:from>
    <xdr:to>
      <xdr:col>2</xdr:col>
      <xdr:colOff>371737</xdr:colOff>
      <xdr:row>26</xdr:row>
      <xdr:rowOff>11033</xdr:rowOff>
    </xdr:to>
    <xdr:sp macro="" textlink="'Technology Adoption'!B108">
      <xdr:nvSpPr>
        <xdr:cNvPr id="34" name="TextBox 33">
          <a:extLst>
            <a:ext uri="{FF2B5EF4-FFF2-40B4-BE49-F238E27FC236}">
              <a16:creationId xmlns:a16="http://schemas.microsoft.com/office/drawing/2014/main" id="{153CA912-9E39-4E68-9096-3E8C9E99AE8C}"/>
            </a:ext>
          </a:extLst>
        </xdr:cNvPr>
        <xdr:cNvSpPr txBox="1"/>
      </xdr:nvSpPr>
      <xdr:spPr>
        <a:xfrm rot="10800000">
          <a:off x="453382" y="4727174"/>
          <a:ext cx="1128590" cy="236859"/>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F6D4441D-E2F8-4944-8167-A2B7187D2A64}" type="TxLink">
            <a:rPr lang="en-US" sz="1200" b="1" i="0" u="none" strike="noStrike">
              <a:solidFill>
                <a:schemeClr val="bg1"/>
              </a:solidFill>
              <a:latin typeface="Calibri"/>
              <a:cs typeface="Calibri"/>
            </a:rPr>
            <a:pPr algn="l"/>
            <a:t>Laggard-1</a:t>
          </a:fld>
          <a:endParaRPr lang="en-US" sz="2000" b="1">
            <a:solidFill>
              <a:schemeClr val="bg1"/>
            </a:solidFill>
          </a:endParaRPr>
        </a:p>
      </xdr:txBody>
    </xdr:sp>
    <xdr:clientData/>
  </xdr:twoCellAnchor>
  <xdr:twoCellAnchor>
    <xdr:from>
      <xdr:col>11</xdr:col>
      <xdr:colOff>540494</xdr:colOff>
      <xdr:row>28</xdr:row>
      <xdr:rowOff>153490</xdr:rowOff>
    </xdr:from>
    <xdr:to>
      <xdr:col>13</xdr:col>
      <xdr:colOff>77849</xdr:colOff>
      <xdr:row>29</xdr:row>
      <xdr:rowOff>221524</xdr:rowOff>
    </xdr:to>
    <xdr:sp macro="" textlink="'Social Style Questionnaire'!F196">
      <xdr:nvSpPr>
        <xdr:cNvPr id="35" name="TextBox 34">
          <a:extLst>
            <a:ext uri="{FF2B5EF4-FFF2-40B4-BE49-F238E27FC236}">
              <a16:creationId xmlns:a16="http://schemas.microsoft.com/office/drawing/2014/main" id="{9E5F700C-B8DF-4F5C-B5B1-D9075DCD3F36}"/>
            </a:ext>
          </a:extLst>
        </xdr:cNvPr>
        <xdr:cNvSpPr txBox="1"/>
      </xdr:nvSpPr>
      <xdr:spPr>
        <a:xfrm rot="10800000">
          <a:off x="7605323" y="5335090"/>
          <a:ext cx="1202869" cy="253091"/>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5BF81F4F-40F9-4AE0-A903-71CDCBA13CA3}" type="TxLink">
            <a:rPr lang="en-US" sz="1200" b="1" i="0" u="none" strike="noStrike">
              <a:solidFill>
                <a:schemeClr val="bg1"/>
              </a:solidFill>
              <a:latin typeface="Calibri"/>
              <a:cs typeface="Calibri"/>
            </a:rPr>
            <a:pPr algn="l"/>
            <a:t>Driver-0</a:t>
          </a:fld>
          <a:endParaRPr lang="en-US" sz="1400" b="1" i="0">
            <a:solidFill>
              <a:schemeClr val="bg1"/>
            </a:solidFill>
          </a:endParaRPr>
        </a:p>
      </xdr:txBody>
    </xdr:sp>
    <xdr:clientData/>
  </xdr:twoCellAnchor>
  <xdr:twoCellAnchor>
    <xdr:from>
      <xdr:col>11</xdr:col>
      <xdr:colOff>545939</xdr:colOff>
      <xdr:row>27</xdr:row>
      <xdr:rowOff>142330</xdr:rowOff>
    </xdr:from>
    <xdr:to>
      <xdr:col>13</xdr:col>
      <xdr:colOff>77849</xdr:colOff>
      <xdr:row>29</xdr:row>
      <xdr:rowOff>816</xdr:rowOff>
    </xdr:to>
    <xdr:sp macro="" textlink="'Social Style Questionnaire'!F197">
      <xdr:nvSpPr>
        <xdr:cNvPr id="36" name="TextBox 35">
          <a:extLst>
            <a:ext uri="{FF2B5EF4-FFF2-40B4-BE49-F238E27FC236}">
              <a16:creationId xmlns:a16="http://schemas.microsoft.com/office/drawing/2014/main" id="{370085DC-6297-4CB7-A9DB-404DB3257418}"/>
            </a:ext>
          </a:extLst>
        </xdr:cNvPr>
        <xdr:cNvSpPr txBox="1"/>
      </xdr:nvSpPr>
      <xdr:spPr>
        <a:xfrm rot="10800000">
          <a:off x="7610768" y="5138873"/>
          <a:ext cx="1197424" cy="2286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95448DF6-A45B-457E-97B4-617708F312FC}" type="TxLink">
            <a:rPr lang="en-US" sz="1200" b="1" i="0" u="none" strike="noStrike">
              <a:solidFill>
                <a:srgbClr val="000000"/>
              </a:solidFill>
              <a:latin typeface="Calibri"/>
              <a:cs typeface="Calibri"/>
            </a:rPr>
            <a:pPr algn="l"/>
            <a:t>Expressive-0</a:t>
          </a:fld>
          <a:endParaRPr lang="en-US" sz="1600" b="1"/>
        </a:p>
      </xdr:txBody>
    </xdr:sp>
    <xdr:clientData/>
  </xdr:twoCellAnchor>
  <xdr:twoCellAnchor>
    <xdr:from>
      <xdr:col>11</xdr:col>
      <xdr:colOff>542846</xdr:colOff>
      <xdr:row>26</xdr:row>
      <xdr:rowOff>149675</xdr:rowOff>
    </xdr:from>
    <xdr:to>
      <xdr:col>13</xdr:col>
      <xdr:colOff>77849</xdr:colOff>
      <xdr:row>27</xdr:row>
      <xdr:rowOff>168178</xdr:rowOff>
    </xdr:to>
    <xdr:sp macro="" textlink="'Social Style Questionnaire'!F195">
      <xdr:nvSpPr>
        <xdr:cNvPr id="37" name="TextBox 36">
          <a:extLst>
            <a:ext uri="{FF2B5EF4-FFF2-40B4-BE49-F238E27FC236}">
              <a16:creationId xmlns:a16="http://schemas.microsoft.com/office/drawing/2014/main" id="{3065974E-B130-4DD3-9254-D25ABEF7CDA9}"/>
            </a:ext>
          </a:extLst>
        </xdr:cNvPr>
        <xdr:cNvSpPr txBox="1"/>
      </xdr:nvSpPr>
      <xdr:spPr>
        <a:xfrm rot="10800000">
          <a:off x="7607675" y="4961161"/>
          <a:ext cx="1200517" cy="203560"/>
        </a:xfrm>
        <a:prstGeom prst="rect">
          <a:avLst/>
        </a:prstGeom>
        <a:solidFill>
          <a:srgbClr val="00B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614D9C8D-9B2F-4784-A761-3FBC2E905463}" type="TxLink">
            <a:rPr lang="en-US" sz="1200" b="1" i="0" u="none" strike="noStrike">
              <a:solidFill>
                <a:schemeClr val="bg1"/>
              </a:solidFill>
              <a:latin typeface="Calibri"/>
              <a:cs typeface="Calibri"/>
            </a:rPr>
            <a:pPr algn="l"/>
            <a:t>Analytical-0</a:t>
          </a:fld>
          <a:endParaRPr lang="en-US" sz="1800" b="1">
            <a:solidFill>
              <a:schemeClr val="bg1"/>
            </a:solidFill>
          </a:endParaRPr>
        </a:p>
      </xdr:txBody>
    </xdr:sp>
    <xdr:clientData/>
  </xdr:twoCellAnchor>
  <xdr:twoCellAnchor>
    <xdr:from>
      <xdr:col>11</xdr:col>
      <xdr:colOff>540494</xdr:colOff>
      <xdr:row>25</xdr:row>
      <xdr:rowOff>131442</xdr:rowOff>
    </xdr:from>
    <xdr:to>
      <xdr:col>13</xdr:col>
      <xdr:colOff>77849</xdr:colOff>
      <xdr:row>26</xdr:row>
      <xdr:rowOff>149675</xdr:rowOff>
    </xdr:to>
    <xdr:sp macro="" textlink="'Social Style Questionnaire'!F194">
      <xdr:nvSpPr>
        <xdr:cNvPr id="38" name="TextBox 37">
          <a:extLst>
            <a:ext uri="{FF2B5EF4-FFF2-40B4-BE49-F238E27FC236}">
              <a16:creationId xmlns:a16="http://schemas.microsoft.com/office/drawing/2014/main" id="{D5641A7D-A053-446F-A1F8-EFD499DE078B}"/>
            </a:ext>
          </a:extLst>
        </xdr:cNvPr>
        <xdr:cNvSpPr txBox="1"/>
      </xdr:nvSpPr>
      <xdr:spPr>
        <a:xfrm rot="10800000">
          <a:off x="7605323" y="4757871"/>
          <a:ext cx="1202869" cy="203290"/>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E9CFDACA-F365-4DE5-9523-226DA66111ED}" type="TxLink">
            <a:rPr lang="en-US" sz="1200" b="1" i="0" u="none" strike="noStrike">
              <a:solidFill>
                <a:schemeClr val="bg1"/>
              </a:solidFill>
              <a:latin typeface="Calibri"/>
              <a:cs typeface="Calibri"/>
            </a:rPr>
            <a:pPr algn="l"/>
            <a:t>Amiable-0</a:t>
          </a:fld>
          <a:endParaRPr lang="en-US" sz="2000" b="1">
            <a:solidFill>
              <a:schemeClr val="bg1"/>
            </a:solidFill>
          </a:endParaRPr>
        </a:p>
      </xdr:txBody>
    </xdr:sp>
    <xdr:clientData/>
  </xdr:twoCellAnchor>
  <xdr:twoCellAnchor>
    <xdr:from>
      <xdr:col>4</xdr:col>
      <xdr:colOff>180340</xdr:colOff>
      <xdr:row>45</xdr:row>
      <xdr:rowOff>160020</xdr:rowOff>
    </xdr:from>
    <xdr:to>
      <xdr:col>14</xdr:col>
      <xdr:colOff>431800</xdr:colOff>
      <xdr:row>60</xdr:row>
      <xdr:rowOff>121920</xdr:rowOff>
    </xdr:to>
    <xdr:graphicFrame macro="">
      <xdr:nvGraphicFramePr>
        <xdr:cNvPr id="47" name="Chart 46">
          <a:extLst>
            <a:ext uri="{FF2B5EF4-FFF2-40B4-BE49-F238E27FC236}">
              <a16:creationId xmlns:a16="http://schemas.microsoft.com/office/drawing/2014/main" id="{5D1A86CA-8EAA-4E0B-90D4-587CA4C881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0</xdr:colOff>
      <xdr:row>42</xdr:row>
      <xdr:rowOff>73482</xdr:rowOff>
    </xdr:from>
    <xdr:to>
      <xdr:col>21</xdr:col>
      <xdr:colOff>345075</xdr:colOff>
      <xdr:row>43</xdr:row>
      <xdr:rowOff>85727</xdr:rowOff>
    </xdr:to>
    <xdr:sp macro="" textlink="'Technology Adoption'!B104">
      <xdr:nvSpPr>
        <xdr:cNvPr id="48" name="TextBox 47">
          <a:extLst>
            <a:ext uri="{FF2B5EF4-FFF2-40B4-BE49-F238E27FC236}">
              <a16:creationId xmlns:a16="http://schemas.microsoft.com/office/drawing/2014/main" id="{AF9DED91-ABE9-4B23-9E6F-B306B7DFA21E}"/>
            </a:ext>
          </a:extLst>
        </xdr:cNvPr>
        <xdr:cNvSpPr txBox="1"/>
      </xdr:nvSpPr>
      <xdr:spPr>
        <a:xfrm>
          <a:off x="12900660" y="7754442"/>
          <a:ext cx="1183275" cy="195125"/>
        </a:xfrm>
        <a:prstGeom prst="rect">
          <a:avLst/>
        </a:prstGeom>
        <a:solidFill>
          <a:srgbClr val="FFC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0E658FA7-A7E1-4200-B418-563406180D37}" type="TxLink">
            <a:rPr lang="en-US" sz="1200" b="1" i="0" u="none" strike="noStrike">
              <a:solidFill>
                <a:srgbClr val="000000"/>
              </a:solidFill>
              <a:latin typeface="Calibri"/>
              <a:cs typeface="Calibri"/>
            </a:rPr>
            <a:pPr algn="l"/>
            <a:t>Innovator-1</a:t>
          </a:fld>
          <a:endParaRPr lang="en-US" sz="1200" b="1"/>
        </a:p>
      </xdr:txBody>
    </xdr:sp>
    <xdr:clientData/>
  </xdr:twoCellAnchor>
  <xdr:twoCellAnchor>
    <xdr:from>
      <xdr:col>20</xdr:col>
      <xdr:colOff>5445</xdr:colOff>
      <xdr:row>41</xdr:row>
      <xdr:rowOff>64227</xdr:rowOff>
    </xdr:from>
    <xdr:to>
      <xdr:col>21</xdr:col>
      <xdr:colOff>345075</xdr:colOff>
      <xdr:row>42</xdr:row>
      <xdr:rowOff>107498</xdr:rowOff>
    </xdr:to>
    <xdr:sp macro="" textlink="'Technology Adoption'!B105">
      <xdr:nvSpPr>
        <xdr:cNvPr id="49" name="TextBox 48">
          <a:extLst>
            <a:ext uri="{FF2B5EF4-FFF2-40B4-BE49-F238E27FC236}">
              <a16:creationId xmlns:a16="http://schemas.microsoft.com/office/drawing/2014/main" id="{D929E2CE-A725-4C4D-BF63-45140A5F51B6}"/>
            </a:ext>
          </a:extLst>
        </xdr:cNvPr>
        <xdr:cNvSpPr txBox="1"/>
      </xdr:nvSpPr>
      <xdr:spPr>
        <a:xfrm>
          <a:off x="12906105" y="7562307"/>
          <a:ext cx="1177830" cy="226151"/>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23B63CE3-4B84-4A3D-85C4-14666DA4D38B}" type="TxLink">
            <a:rPr lang="en-US" sz="1200" b="1" i="0" u="none" strike="noStrike">
              <a:solidFill>
                <a:srgbClr val="000000"/>
              </a:solidFill>
              <a:latin typeface="Calibri"/>
              <a:cs typeface="Calibri"/>
            </a:rPr>
            <a:pPr algn="l"/>
            <a:t>Visionary-3</a:t>
          </a:fld>
          <a:endParaRPr lang="en-US" sz="1400" b="1"/>
        </a:p>
      </xdr:txBody>
    </xdr:sp>
    <xdr:clientData/>
  </xdr:twoCellAnchor>
  <xdr:twoCellAnchor>
    <xdr:from>
      <xdr:col>20</xdr:col>
      <xdr:colOff>0</xdr:colOff>
      <xdr:row>39</xdr:row>
      <xdr:rowOff>53340</xdr:rowOff>
    </xdr:from>
    <xdr:to>
      <xdr:col>21</xdr:col>
      <xdr:colOff>345075</xdr:colOff>
      <xdr:row>40</xdr:row>
      <xdr:rowOff>69667</xdr:rowOff>
    </xdr:to>
    <xdr:sp macro="" textlink="'Technology Adoption'!B107">
      <xdr:nvSpPr>
        <xdr:cNvPr id="50" name="TextBox 49">
          <a:extLst>
            <a:ext uri="{FF2B5EF4-FFF2-40B4-BE49-F238E27FC236}">
              <a16:creationId xmlns:a16="http://schemas.microsoft.com/office/drawing/2014/main" id="{BC391834-E1E6-459B-906A-137AFFE5305B}"/>
            </a:ext>
          </a:extLst>
        </xdr:cNvPr>
        <xdr:cNvSpPr txBox="1"/>
      </xdr:nvSpPr>
      <xdr:spPr>
        <a:xfrm>
          <a:off x="12900660" y="7185660"/>
          <a:ext cx="1183275" cy="199207"/>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64B81FA3-9E8C-4869-BC4E-3D3EF3461B80}" type="TxLink">
            <a:rPr lang="en-US" sz="1200" b="1" i="0" u="none" strike="noStrike">
              <a:solidFill>
                <a:srgbClr val="000000"/>
              </a:solidFill>
              <a:latin typeface="Calibri"/>
              <a:cs typeface="Calibri"/>
            </a:rPr>
            <a:pPr algn="l"/>
            <a:t>Conservative-1</a:t>
          </a:fld>
          <a:endParaRPr lang="en-US" sz="1800" b="1"/>
        </a:p>
      </xdr:txBody>
    </xdr:sp>
    <xdr:clientData/>
  </xdr:twoCellAnchor>
  <xdr:twoCellAnchor>
    <xdr:from>
      <xdr:col>20</xdr:col>
      <xdr:colOff>0</xdr:colOff>
      <xdr:row>38</xdr:row>
      <xdr:rowOff>53340</xdr:rowOff>
    </xdr:from>
    <xdr:to>
      <xdr:col>21</xdr:col>
      <xdr:colOff>345075</xdr:colOff>
      <xdr:row>39</xdr:row>
      <xdr:rowOff>69667</xdr:rowOff>
    </xdr:to>
    <xdr:sp macro="" textlink="'Technology Adoption'!B108">
      <xdr:nvSpPr>
        <xdr:cNvPr id="51" name="TextBox 50">
          <a:extLst>
            <a:ext uri="{FF2B5EF4-FFF2-40B4-BE49-F238E27FC236}">
              <a16:creationId xmlns:a16="http://schemas.microsoft.com/office/drawing/2014/main" id="{D0B65132-0FAD-42D3-99EA-BF044B378495}"/>
            </a:ext>
          </a:extLst>
        </xdr:cNvPr>
        <xdr:cNvSpPr txBox="1"/>
      </xdr:nvSpPr>
      <xdr:spPr>
        <a:xfrm>
          <a:off x="12900660" y="7002780"/>
          <a:ext cx="1183275" cy="199207"/>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F6D4441D-E2F8-4944-8167-A2B7187D2A64}" type="TxLink">
            <a:rPr lang="en-US" sz="1200" b="1" i="0" u="none" strike="noStrike">
              <a:solidFill>
                <a:schemeClr val="bg1"/>
              </a:solidFill>
              <a:latin typeface="Calibri"/>
              <a:cs typeface="Calibri"/>
            </a:rPr>
            <a:pPr algn="l"/>
            <a:t>Laggard-1</a:t>
          </a:fld>
          <a:endParaRPr lang="en-US" sz="2000" b="1">
            <a:solidFill>
              <a:schemeClr val="bg1"/>
            </a:solidFill>
          </a:endParaRPr>
        </a:p>
      </xdr:txBody>
    </xdr:sp>
    <xdr:clientData/>
  </xdr:twoCellAnchor>
  <xdr:twoCellAnchor>
    <xdr:from>
      <xdr:col>20</xdr:col>
      <xdr:colOff>15240</xdr:colOff>
      <xdr:row>40</xdr:row>
      <xdr:rowOff>68580</xdr:rowOff>
    </xdr:from>
    <xdr:to>
      <xdr:col>21</xdr:col>
      <xdr:colOff>357963</xdr:colOff>
      <xdr:row>41</xdr:row>
      <xdr:rowOff>80824</xdr:rowOff>
    </xdr:to>
    <xdr:sp macro="" textlink="'Technology Adoption'!B106">
      <xdr:nvSpPr>
        <xdr:cNvPr id="52" name="TextBox 51">
          <a:extLst>
            <a:ext uri="{FF2B5EF4-FFF2-40B4-BE49-F238E27FC236}">
              <a16:creationId xmlns:a16="http://schemas.microsoft.com/office/drawing/2014/main" id="{400F8EE7-38A5-4702-9AA0-6497A6C1E8CF}"/>
            </a:ext>
          </a:extLst>
        </xdr:cNvPr>
        <xdr:cNvSpPr txBox="1"/>
      </xdr:nvSpPr>
      <xdr:spPr>
        <a:xfrm>
          <a:off x="12915900" y="7383780"/>
          <a:ext cx="1180923" cy="195124"/>
        </a:xfrm>
        <a:prstGeom prst="rect">
          <a:avLst/>
        </a:prstGeom>
        <a:solidFill>
          <a:schemeClr val="bg1">
            <a:lumMod val="6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60AFA1F-07B5-44DF-BB87-9F4EE7A0B1F7}" type="TxLink">
            <a:rPr lang="en-US" sz="1200" b="1" i="0" u="none" strike="noStrike">
              <a:solidFill>
                <a:srgbClr val="000000"/>
              </a:solidFill>
              <a:latin typeface="Calibri"/>
              <a:cs typeface="Calibri"/>
            </a:rPr>
            <a:pPr algn="l"/>
            <a:t>Pragmatist-0</a:t>
          </a:fld>
          <a:endParaRPr lang="en-US" sz="1600" b="1"/>
        </a:p>
      </xdr:txBody>
    </xdr:sp>
    <xdr:clientData/>
  </xdr:twoCellAnchor>
  <xdr:twoCellAnchor>
    <xdr:from>
      <xdr:col>23</xdr:col>
      <xdr:colOff>0</xdr:colOff>
      <xdr:row>41</xdr:row>
      <xdr:rowOff>131267</xdr:rowOff>
    </xdr:from>
    <xdr:to>
      <xdr:col>24</xdr:col>
      <xdr:colOff>560612</xdr:colOff>
      <xdr:row>42</xdr:row>
      <xdr:rowOff>147594</xdr:rowOff>
    </xdr:to>
    <xdr:sp macro="" textlink="'Social Style Questionnaire'!F196">
      <xdr:nvSpPr>
        <xdr:cNvPr id="53" name="TextBox 52">
          <a:extLst>
            <a:ext uri="{FF2B5EF4-FFF2-40B4-BE49-F238E27FC236}">
              <a16:creationId xmlns:a16="http://schemas.microsoft.com/office/drawing/2014/main" id="{EDD4A2EA-084A-4132-A4B5-65BF9C91B05A}"/>
            </a:ext>
          </a:extLst>
        </xdr:cNvPr>
        <xdr:cNvSpPr txBox="1"/>
      </xdr:nvSpPr>
      <xdr:spPr>
        <a:xfrm>
          <a:off x="15093950" y="7681417"/>
          <a:ext cx="1189262" cy="200477"/>
        </a:xfrm>
        <a:prstGeom prst="rect">
          <a:avLst/>
        </a:prstGeom>
        <a:solidFill>
          <a:srgbClr val="FF00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5BF81F4F-40F9-4AE0-A903-71CDCBA13CA3}" type="TxLink">
            <a:rPr lang="en-US" sz="1200" b="1" i="0" u="none" strike="noStrike">
              <a:solidFill>
                <a:schemeClr val="bg1"/>
              </a:solidFill>
              <a:latin typeface="Calibri"/>
              <a:cs typeface="Calibri"/>
            </a:rPr>
            <a:pPr algn="l"/>
            <a:t>Driver-0</a:t>
          </a:fld>
          <a:endParaRPr lang="en-US" sz="1400" b="1" i="0">
            <a:solidFill>
              <a:schemeClr val="bg1"/>
            </a:solidFill>
          </a:endParaRPr>
        </a:p>
      </xdr:txBody>
    </xdr:sp>
    <xdr:clientData/>
  </xdr:twoCellAnchor>
  <xdr:twoCellAnchor>
    <xdr:from>
      <xdr:col>23</xdr:col>
      <xdr:colOff>5445</xdr:colOff>
      <xdr:row>40</xdr:row>
      <xdr:rowOff>118837</xdr:rowOff>
    </xdr:from>
    <xdr:to>
      <xdr:col>24</xdr:col>
      <xdr:colOff>560612</xdr:colOff>
      <xdr:row>41</xdr:row>
      <xdr:rowOff>161473</xdr:rowOff>
    </xdr:to>
    <xdr:sp macro="" textlink="'Social Style Questionnaire'!F197">
      <xdr:nvSpPr>
        <xdr:cNvPr id="54" name="TextBox 53">
          <a:extLst>
            <a:ext uri="{FF2B5EF4-FFF2-40B4-BE49-F238E27FC236}">
              <a16:creationId xmlns:a16="http://schemas.microsoft.com/office/drawing/2014/main" id="{36C64F53-557C-4B0C-A84A-25B53C472BBD}"/>
            </a:ext>
          </a:extLst>
        </xdr:cNvPr>
        <xdr:cNvSpPr txBox="1"/>
      </xdr:nvSpPr>
      <xdr:spPr>
        <a:xfrm>
          <a:off x="15099395" y="7484837"/>
          <a:ext cx="1183817" cy="226786"/>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95448DF6-A45B-457E-97B4-617708F312FC}" type="TxLink">
            <a:rPr lang="en-US" sz="1200" b="1" i="0" u="none" strike="noStrike">
              <a:solidFill>
                <a:srgbClr val="000000"/>
              </a:solidFill>
              <a:latin typeface="Calibri"/>
              <a:cs typeface="Calibri"/>
            </a:rPr>
            <a:pPr algn="l"/>
            <a:t>Expressive-0</a:t>
          </a:fld>
          <a:endParaRPr lang="en-US" sz="1600" b="1"/>
        </a:p>
      </xdr:txBody>
    </xdr:sp>
    <xdr:clientData/>
  </xdr:twoCellAnchor>
  <xdr:twoCellAnchor>
    <xdr:from>
      <xdr:col>23</xdr:col>
      <xdr:colOff>2352</xdr:colOff>
      <xdr:row>39</xdr:row>
      <xdr:rowOff>127452</xdr:rowOff>
    </xdr:from>
    <xdr:to>
      <xdr:col>24</xdr:col>
      <xdr:colOff>560612</xdr:colOff>
      <xdr:row>40</xdr:row>
      <xdr:rowOff>143778</xdr:rowOff>
    </xdr:to>
    <xdr:sp macro="" textlink="'Social Style Questionnaire'!F195">
      <xdr:nvSpPr>
        <xdr:cNvPr id="55" name="TextBox 54">
          <a:extLst>
            <a:ext uri="{FF2B5EF4-FFF2-40B4-BE49-F238E27FC236}">
              <a16:creationId xmlns:a16="http://schemas.microsoft.com/office/drawing/2014/main" id="{35392FED-16F5-400D-AFF1-57A3CD24E1F2}"/>
            </a:ext>
          </a:extLst>
        </xdr:cNvPr>
        <xdr:cNvSpPr txBox="1"/>
      </xdr:nvSpPr>
      <xdr:spPr>
        <a:xfrm>
          <a:off x="15096302" y="7309302"/>
          <a:ext cx="1186910" cy="200476"/>
        </a:xfrm>
        <a:prstGeom prst="rect">
          <a:avLst/>
        </a:prstGeom>
        <a:solidFill>
          <a:srgbClr val="00B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614D9C8D-9B2F-4784-A761-3FBC2E905463}" type="TxLink">
            <a:rPr lang="en-US" sz="1200" b="1" i="0" u="none" strike="noStrike">
              <a:solidFill>
                <a:schemeClr val="bg1"/>
              </a:solidFill>
              <a:latin typeface="Calibri"/>
              <a:cs typeface="Calibri"/>
            </a:rPr>
            <a:pPr algn="l"/>
            <a:t>Analytical-0</a:t>
          </a:fld>
          <a:endParaRPr lang="en-US" sz="1800" b="1">
            <a:solidFill>
              <a:schemeClr val="bg1"/>
            </a:solidFill>
          </a:endParaRPr>
        </a:p>
      </xdr:txBody>
    </xdr:sp>
    <xdr:clientData/>
  </xdr:twoCellAnchor>
  <xdr:twoCellAnchor>
    <xdr:from>
      <xdr:col>23</xdr:col>
      <xdr:colOff>0</xdr:colOff>
      <xdr:row>38</xdr:row>
      <xdr:rowOff>107950</xdr:rowOff>
    </xdr:from>
    <xdr:to>
      <xdr:col>24</xdr:col>
      <xdr:colOff>560612</xdr:colOff>
      <xdr:row>39</xdr:row>
      <xdr:rowOff>127452</xdr:rowOff>
    </xdr:to>
    <xdr:sp macro="" textlink="'Social Style Questionnaire'!F194">
      <xdr:nvSpPr>
        <xdr:cNvPr id="56" name="TextBox 55">
          <a:extLst>
            <a:ext uri="{FF2B5EF4-FFF2-40B4-BE49-F238E27FC236}">
              <a16:creationId xmlns:a16="http://schemas.microsoft.com/office/drawing/2014/main" id="{F874FF6E-E1AD-4F1D-A33E-19F0172A1F59}"/>
            </a:ext>
          </a:extLst>
        </xdr:cNvPr>
        <xdr:cNvSpPr txBox="1"/>
      </xdr:nvSpPr>
      <xdr:spPr>
        <a:xfrm>
          <a:off x="15093950" y="7105650"/>
          <a:ext cx="1189262" cy="203652"/>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E9CFDACA-F365-4DE5-9523-226DA66111ED}" type="TxLink">
            <a:rPr lang="en-US" sz="1200" b="1" i="0" u="none" strike="noStrike">
              <a:solidFill>
                <a:schemeClr val="bg1"/>
              </a:solidFill>
              <a:latin typeface="Calibri"/>
              <a:cs typeface="Calibri"/>
            </a:rPr>
            <a:pPr algn="l"/>
            <a:t>Amiable-0</a:t>
          </a:fld>
          <a:endParaRPr lang="en-US" sz="2000" b="1">
            <a:solidFill>
              <a:schemeClr val="bg1"/>
            </a:solidFill>
          </a:endParaRPr>
        </a:p>
      </xdr:txBody>
    </xdr:sp>
    <xdr:clientData/>
  </xdr:twoCellAnchor>
  <xdr:twoCellAnchor>
    <xdr:from>
      <xdr:col>4</xdr:col>
      <xdr:colOff>179613</xdr:colOff>
      <xdr:row>47</xdr:row>
      <xdr:rowOff>76200</xdr:rowOff>
    </xdr:from>
    <xdr:to>
      <xdr:col>14</xdr:col>
      <xdr:colOff>431073</xdr:colOff>
      <xdr:row>62</xdr:row>
      <xdr:rowOff>38100</xdr:rowOff>
    </xdr:to>
    <xdr:graphicFrame macro="">
      <xdr:nvGraphicFramePr>
        <xdr:cNvPr id="42" name="Chart 41">
          <a:extLst>
            <a:ext uri="{FF2B5EF4-FFF2-40B4-BE49-F238E27FC236}">
              <a16:creationId xmlns:a16="http://schemas.microsoft.com/office/drawing/2014/main" id="{D5DB9049-E216-41C4-82D1-C7ECF6143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176432</xdr:colOff>
      <xdr:row>67</xdr:row>
      <xdr:rowOff>128497</xdr:rowOff>
    </xdr:from>
    <xdr:to>
      <xdr:col>13</xdr:col>
      <xdr:colOff>462915</xdr:colOff>
      <xdr:row>67</xdr:row>
      <xdr:rowOff>128497</xdr:rowOff>
    </xdr:to>
    <xdr:sp macro="" textlink="">
      <xdr:nvSpPr>
        <xdr:cNvPr id="43" name="Line 4">
          <a:extLst>
            <a:ext uri="{FF2B5EF4-FFF2-40B4-BE49-F238E27FC236}">
              <a16:creationId xmlns:a16="http://schemas.microsoft.com/office/drawing/2014/main" id="{E7034B05-F155-437B-97CB-2E7D201CDDC3}"/>
            </a:ext>
          </a:extLst>
        </xdr:cNvPr>
        <xdr:cNvSpPr>
          <a:spLocks noChangeShapeType="1"/>
        </xdr:cNvSpPr>
      </xdr:nvSpPr>
      <xdr:spPr bwMode="auto">
        <a:xfrm>
          <a:off x="176432" y="12371297"/>
          <a:ext cx="8922483" cy="0"/>
        </a:xfrm>
        <a:prstGeom prst="line">
          <a:avLst/>
        </a:prstGeom>
        <a:noFill/>
        <a:ln w="6350">
          <a:solidFill>
            <a:schemeClr val="folHlink"/>
          </a:solidFill>
          <a:round/>
          <a:headEnd/>
          <a:tailEnd/>
        </a:ln>
        <a:extLst>
          <a:ext uri="{909E8E84-426E-40DD-AFC4-6F175D3DCCD1}">
            <a14:hiddenFill xmlns:a14="http://schemas.microsoft.com/office/drawing/2010/main">
              <a:noFill/>
            </a14:hiddenFill>
          </a:ext>
        </a:extLst>
      </xdr:spPr>
      <xdr:txBody>
        <a:bodyPr wrap="square"/>
        <a:lstStyle>
          <a:defPPr>
            <a:defRPr lang="en-US"/>
          </a:defPPr>
          <a:lvl1pPr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1pPr>
          <a:lvl2pPr marL="4572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2pPr>
          <a:lvl3pPr marL="9144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3pPr>
          <a:lvl4pPr marL="13716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4pPr>
          <a:lvl5pPr marL="1828800" algn="l" rtl="0" eaLnBrk="0" fontAlgn="base" hangingPunct="0">
            <a:spcBef>
              <a:spcPct val="0"/>
            </a:spcBef>
            <a:spcAft>
              <a:spcPct val="0"/>
            </a:spcAft>
            <a:defRPr sz="6600" kern="1200">
              <a:solidFill>
                <a:schemeClr val="tx1"/>
              </a:solidFill>
              <a:latin typeface="Arial" panose="020B0604020202020204" pitchFamily="34" charset="0"/>
              <a:ea typeface="+mn-ea"/>
              <a:cs typeface="+mn-cs"/>
            </a:defRPr>
          </a:lvl5pPr>
          <a:lvl6pPr marL="2286000" algn="l" defTabSz="914400" rtl="0" eaLnBrk="1" latinLnBrk="0" hangingPunct="1">
            <a:defRPr sz="6600" kern="1200">
              <a:solidFill>
                <a:schemeClr val="tx1"/>
              </a:solidFill>
              <a:latin typeface="Arial" panose="020B0604020202020204" pitchFamily="34" charset="0"/>
              <a:ea typeface="+mn-ea"/>
              <a:cs typeface="+mn-cs"/>
            </a:defRPr>
          </a:lvl6pPr>
          <a:lvl7pPr marL="2743200" algn="l" defTabSz="914400" rtl="0" eaLnBrk="1" latinLnBrk="0" hangingPunct="1">
            <a:defRPr sz="6600" kern="1200">
              <a:solidFill>
                <a:schemeClr val="tx1"/>
              </a:solidFill>
              <a:latin typeface="Arial" panose="020B0604020202020204" pitchFamily="34" charset="0"/>
              <a:ea typeface="+mn-ea"/>
              <a:cs typeface="+mn-cs"/>
            </a:defRPr>
          </a:lvl7pPr>
          <a:lvl8pPr marL="3200400" algn="l" defTabSz="914400" rtl="0" eaLnBrk="1" latinLnBrk="0" hangingPunct="1">
            <a:defRPr sz="6600" kern="1200">
              <a:solidFill>
                <a:schemeClr val="tx1"/>
              </a:solidFill>
              <a:latin typeface="Arial" panose="020B0604020202020204" pitchFamily="34" charset="0"/>
              <a:ea typeface="+mn-ea"/>
              <a:cs typeface="+mn-cs"/>
            </a:defRPr>
          </a:lvl8pPr>
          <a:lvl9pPr marL="3657600" algn="l" defTabSz="914400" rtl="0" eaLnBrk="1" latinLnBrk="0" hangingPunct="1">
            <a:defRPr sz="6600" kern="1200">
              <a:solidFill>
                <a:schemeClr val="tx1"/>
              </a:solidFill>
              <a:latin typeface="Arial" panose="020B0604020202020204" pitchFamily="34" charset="0"/>
              <a:ea typeface="+mn-ea"/>
              <a:cs typeface="+mn-cs"/>
            </a:defRPr>
          </a:lvl9pPr>
        </a:lstStyle>
        <a:p>
          <a:pPr algn="ctr"/>
          <a:endParaRPr lang="en-US"/>
        </a:p>
      </xdr:txBody>
    </xdr:sp>
    <xdr:clientData/>
  </xdr:twoCellAnchor>
  <xdr:twoCellAnchor>
    <xdr:from>
      <xdr:col>0</xdr:col>
      <xdr:colOff>94128</xdr:colOff>
      <xdr:row>47</xdr:row>
      <xdr:rowOff>197605</xdr:rowOff>
    </xdr:from>
    <xdr:to>
      <xdr:col>12</xdr:col>
      <xdr:colOff>475128</xdr:colOff>
      <xdr:row>67</xdr:row>
      <xdr:rowOff>186399</xdr:rowOff>
    </xdr:to>
    <xdr:sp macro="" textlink="'Social Style Questionnaire'!B1:D1">
      <xdr:nvSpPr>
        <xdr:cNvPr id="5" name="TextBox 4">
          <a:extLst>
            <a:ext uri="{FF2B5EF4-FFF2-40B4-BE49-F238E27FC236}">
              <a16:creationId xmlns:a16="http://schemas.microsoft.com/office/drawing/2014/main" id="{D3FAC1BC-5A29-4B5B-A76C-50FC5232C430}"/>
            </a:ext>
          </a:extLst>
        </xdr:cNvPr>
        <xdr:cNvSpPr txBox="1"/>
      </xdr:nvSpPr>
      <xdr:spPr>
        <a:xfrm>
          <a:off x="94128" y="9352811"/>
          <a:ext cx="8068235" cy="37427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lstStyle/>
        <a:p>
          <a:pPr algn="ctr"/>
          <a:fld id="{96016C98-8297-407A-8A7C-2F80758BDB32}" type="TxLink">
            <a:rPr lang="en-US" sz="21700" b="0" i="0" u="none" strike="noStrike">
              <a:solidFill>
                <a:srgbClr val="000000"/>
              </a:solidFill>
              <a:latin typeface="Felt Tip Roman" panose="02000400000000000000" pitchFamily="2" charset="0"/>
              <a:cs typeface="Calibri"/>
            </a:rPr>
            <a:pPr algn="ctr"/>
            <a:t>Lead Negotiator</a:t>
          </a:fld>
          <a:endParaRPr lang="en-US" sz="21700" i="0">
            <a:latin typeface="Felt Tip Roman" panose="02000400000000000000" pitchFamily="2" charset="0"/>
          </a:endParaRPr>
        </a:p>
      </xdr:txBody>
    </xdr:sp>
    <xdr:clientData/>
  </xdr:twoCellAnchor>
  <xdr:twoCellAnchor editAs="oneCell">
    <xdr:from>
      <xdr:col>10</xdr:col>
      <xdr:colOff>425823</xdr:colOff>
      <xdr:row>42</xdr:row>
      <xdr:rowOff>169027</xdr:rowOff>
    </xdr:from>
    <xdr:to>
      <xdr:col>13</xdr:col>
      <xdr:colOff>430025</xdr:colOff>
      <xdr:row>45</xdr:row>
      <xdr:rowOff>25212</xdr:rowOff>
    </xdr:to>
    <xdr:pic>
      <xdr:nvPicPr>
        <xdr:cNvPr id="57" name="Picture 56">
          <a:extLst>
            <a:ext uri="{FF2B5EF4-FFF2-40B4-BE49-F238E27FC236}">
              <a16:creationId xmlns:a16="http://schemas.microsoft.com/office/drawing/2014/main" id="{1790DEA8-DFAE-489C-AAF5-7299FF86FC2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rot="10800000">
          <a:off x="6566647" y="8315703"/>
          <a:ext cx="2155731" cy="438891"/>
        </a:xfrm>
        <a:prstGeom prst="rect">
          <a:avLst/>
        </a:prstGeom>
      </xdr:spPr>
    </xdr:pic>
    <xdr:clientData/>
  </xdr:twoCellAnchor>
  <xdr:twoCellAnchor editAs="oneCell">
    <xdr:from>
      <xdr:col>10</xdr:col>
      <xdr:colOff>452717</xdr:colOff>
      <xdr:row>64</xdr:row>
      <xdr:rowOff>178506</xdr:rowOff>
    </xdr:from>
    <xdr:to>
      <xdr:col>13</xdr:col>
      <xdr:colOff>456919</xdr:colOff>
      <xdr:row>67</xdr:row>
      <xdr:rowOff>45897</xdr:rowOff>
    </xdr:to>
    <xdr:pic>
      <xdr:nvPicPr>
        <xdr:cNvPr id="58" name="Picture 57">
          <a:extLst>
            <a:ext uri="{FF2B5EF4-FFF2-40B4-BE49-F238E27FC236}">
              <a16:creationId xmlns:a16="http://schemas.microsoft.com/office/drawing/2014/main" id="{148D5EE7-0CC8-4F76-B1C6-351F873316A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593541" y="12561006"/>
          <a:ext cx="2155731" cy="4388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xdr:colOff>
      <xdr:row>26</xdr:row>
      <xdr:rowOff>10589</xdr:rowOff>
    </xdr:from>
    <xdr:to>
      <xdr:col>14</xdr:col>
      <xdr:colOff>603252</xdr:colOff>
      <xdr:row>50</xdr:row>
      <xdr:rowOff>52917</xdr:rowOff>
    </xdr:to>
    <xdr:sp macro="" textlink="">
      <xdr:nvSpPr>
        <xdr:cNvPr id="2" name="TextBox 1">
          <a:extLst>
            <a:ext uri="{FF2B5EF4-FFF2-40B4-BE49-F238E27FC236}">
              <a16:creationId xmlns:a16="http://schemas.microsoft.com/office/drawing/2014/main" id="{84A6BBBC-9B01-4C12-869A-18CAB56B1CFA}"/>
            </a:ext>
          </a:extLst>
        </xdr:cNvPr>
        <xdr:cNvSpPr txBox="1"/>
      </xdr:nvSpPr>
      <xdr:spPr>
        <a:xfrm>
          <a:off x="2" y="4220639"/>
          <a:ext cx="9137650" cy="39285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Positional - Negotiators that exhibit this style are very concerned with “winning the deal”. They are results-oriented, self-confident, and assertive, are focused primarily on the bottom line, have a tendency to impose their views upon the other party, and in the extreme can become aggressive and domineering.  This style is high in Assertiveness and low in Cooperativeness. </a:t>
          </a:r>
        </a:p>
        <a:p>
          <a:endParaRPr lang="en-US" sz="1100"/>
        </a:p>
        <a:p>
          <a:r>
            <a:rPr lang="en-US" sz="1100"/>
            <a:t>Indifferent - Negotiators that exhibit this style are passive, prefer to avoid conflict, make attempts to withdraw from the situation or pass responsibility onto another party, and fail to show adequate concern or make an honest attempt to get to a solution.  This style is both low in Assertiveness and low in Cooperativeness.</a:t>
          </a:r>
        </a:p>
        <a:p>
          <a:endParaRPr lang="en-US" sz="1100"/>
        </a:p>
        <a:p>
          <a:r>
            <a:rPr lang="en-US" sz="1100"/>
            <a:t>Collaborative - Negotiators that exhibit this style use open and honest communication, focus on finding creative solutions that mutually satisfy both parties, are open to exploring new and novel solutions, and suggest many alternatives for consideration. This style is balanced in Assertiveness and in Cooperativeness. This style will try to negotiate an agreement but not if better alternatives exists for either parties.</a:t>
          </a:r>
        </a:p>
        <a:p>
          <a:r>
            <a:rPr lang="en-US" sz="1100"/>
            <a:t> </a:t>
          </a:r>
        </a:p>
        <a:p>
          <a:r>
            <a:rPr lang="en-US" sz="1100"/>
            <a:t>Concessionary – Negotiators that exhibit this style is very concerned about maintaining relationships with the other party, smooth over conflicts, downplay differences, and ensuring the needs of the other party are satisfied. This style is low in Assertiveness but high in Cooperativeness.</a:t>
          </a:r>
        </a:p>
        <a:p>
          <a:endParaRPr lang="en-US" sz="1100"/>
        </a:p>
        <a:p>
          <a:r>
            <a:rPr lang="en-US" sz="1100"/>
            <a:t>Compromising – Negotiators that exhibit this style is very concerned that an agreement be reached, often split the difference between positions, frequently engage in give and take tradeoffs, and want satisfaction of both parties’ needs.  This style is high in Assertiveness and high in Cooperativeness.</a:t>
          </a:r>
        </a:p>
        <a:p>
          <a:endParaRPr lang="en-US" sz="1100"/>
        </a:p>
        <a:p>
          <a:r>
            <a:rPr lang="en-US" sz="1100"/>
            <a:t>Figure 1 displays the relationship between these five negotiating styles and the dimensions of Assertiveness versus Cooperativeness.</a:t>
          </a:r>
        </a:p>
        <a:p>
          <a:endParaRPr lang="en-US" sz="1100"/>
        </a:p>
        <a:p>
          <a:r>
            <a:rPr lang="en-US" sz="1100"/>
            <a:t>Figure 2 places five negotiating styles based on the social styles grid.  A sales person can determine the other person’s social behavior through their every day interactions such as fallback behavior1 prior to a negotiation.  Then social style can be used as a predictor of negotiating style2.  </a:t>
          </a:r>
        </a:p>
      </xdr:txBody>
    </xdr:sp>
    <xdr:clientData/>
  </xdr:twoCellAnchor>
  <xdr:twoCellAnchor editAs="oneCell">
    <xdr:from>
      <xdr:col>1</xdr:col>
      <xdr:colOff>447675</xdr:colOff>
      <xdr:row>72</xdr:row>
      <xdr:rowOff>85725</xdr:rowOff>
    </xdr:from>
    <xdr:to>
      <xdr:col>13</xdr:col>
      <xdr:colOff>161925</xdr:colOff>
      <xdr:row>99</xdr:row>
      <xdr:rowOff>142875</xdr:rowOff>
    </xdr:to>
    <xdr:pic>
      <xdr:nvPicPr>
        <xdr:cNvPr id="3" name="Picture 3" descr="Negotiating Style.jpg">
          <a:extLst>
            <a:ext uri="{FF2B5EF4-FFF2-40B4-BE49-F238E27FC236}">
              <a16:creationId xmlns:a16="http://schemas.microsoft.com/office/drawing/2014/main" id="{CF62AF53-71BB-4D57-A51E-84F906FE1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4104"/>
        <a:stretch>
          <a:fillRect/>
        </a:stretch>
      </xdr:blipFill>
      <xdr:spPr bwMode="auto">
        <a:xfrm>
          <a:off x="1057275" y="11801475"/>
          <a:ext cx="7029450" cy="442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52</xdr:row>
      <xdr:rowOff>57150</xdr:rowOff>
    </xdr:from>
    <xdr:to>
      <xdr:col>12</xdr:col>
      <xdr:colOff>523875</xdr:colOff>
      <xdr:row>69</xdr:row>
      <xdr:rowOff>9525</xdr:rowOff>
    </xdr:to>
    <xdr:pic>
      <xdr:nvPicPr>
        <xdr:cNvPr id="4" name="Picture 1">
          <a:extLst>
            <a:ext uri="{FF2B5EF4-FFF2-40B4-BE49-F238E27FC236}">
              <a16:creationId xmlns:a16="http://schemas.microsoft.com/office/drawing/2014/main" id="{84F003A6-1BDD-4C2D-9CB2-D2CFBFE7B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0" y="8505825"/>
          <a:ext cx="73628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xdr:col>
      <xdr:colOff>304800</xdr:colOff>
      <xdr:row>2</xdr:row>
      <xdr:rowOff>95250</xdr:rowOff>
    </xdr:from>
    <xdr:to>
      <xdr:col>12</xdr:col>
      <xdr:colOff>276225</xdr:colOff>
      <xdr:row>23</xdr:row>
      <xdr:rowOff>152400</xdr:rowOff>
    </xdr:to>
    <xdr:graphicFrame macro="">
      <xdr:nvGraphicFramePr>
        <xdr:cNvPr id="5" name="Chart 4">
          <a:extLst>
            <a:ext uri="{FF2B5EF4-FFF2-40B4-BE49-F238E27FC236}">
              <a16:creationId xmlns:a16="http://schemas.microsoft.com/office/drawing/2014/main" id="{2D52F323-7045-4B1B-A106-54EE7195DA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xdr:row>
      <xdr:rowOff>0</xdr:rowOff>
    </xdr:from>
    <xdr:to>
      <xdr:col>1</xdr:col>
      <xdr:colOff>8102600</xdr:colOff>
      <xdr:row>20</xdr:row>
      <xdr:rowOff>9524</xdr:rowOff>
    </xdr:to>
    <xdr:graphicFrame macro="">
      <xdr:nvGraphicFramePr>
        <xdr:cNvPr id="2" name="Chart 1">
          <a:extLst>
            <a:ext uri="{FF2B5EF4-FFF2-40B4-BE49-F238E27FC236}">
              <a16:creationId xmlns:a16="http://schemas.microsoft.com/office/drawing/2014/main" id="{7B712217-6708-40A6-BF74-387058087E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51"/>
  <sheetViews>
    <sheetView tabSelected="1" zoomScaleNormal="100" workbookViewId="0">
      <selection activeCell="B1" sqref="B1:D1"/>
    </sheetView>
  </sheetViews>
  <sheetFormatPr defaultColWidth="9.1328125" defaultRowHeight="14.25" x14ac:dyDescent="0.45"/>
  <cols>
    <col min="1" max="1" width="11" style="2" customWidth="1"/>
    <col min="2" max="2" width="25.59765625" style="2" bestFit="1" customWidth="1"/>
    <col min="3" max="3" width="25.59765625" style="1" customWidth="1"/>
    <col min="4" max="4" width="25.59765625" style="18" customWidth="1"/>
    <col min="5" max="5" width="22.59765625" style="55" customWidth="1"/>
    <col min="6" max="13" width="9.1328125" style="65"/>
    <col min="14" max="14" width="22.1328125" style="65" customWidth="1"/>
    <col min="15" max="17" width="9.1328125" style="65"/>
    <col min="18" max="18" width="9.1328125" style="55" customWidth="1"/>
    <col min="19" max="21" width="9.1328125" style="55"/>
    <col min="22" max="25" width="9.1328125" style="2"/>
    <col min="26" max="26" width="10.1328125" style="1" customWidth="1"/>
    <col min="27" max="27" width="10" style="1" customWidth="1"/>
    <col min="28" max="28" width="25.59765625" style="2" customWidth="1"/>
    <col min="29" max="29" width="9.1328125" style="2" customWidth="1"/>
    <col min="30" max="31" width="25.59765625" style="2" customWidth="1"/>
    <col min="32" max="32" width="31.59765625" style="2" customWidth="1"/>
    <col min="33" max="34" width="21.59765625" style="2" customWidth="1"/>
    <col min="35" max="35" width="28.86328125" style="2" customWidth="1"/>
    <col min="36" max="36" width="41.1328125" style="2" customWidth="1"/>
    <col min="37" max="37" width="24.86328125" style="2" customWidth="1"/>
    <col min="38" max="16384" width="9.1328125" style="2"/>
  </cols>
  <sheetData>
    <row r="1" spans="1:37" ht="32.450000000000003" customHeight="1" thickBot="1" x14ac:dyDescent="0.5">
      <c r="A1" s="142" t="s">
        <v>979</v>
      </c>
      <c r="B1" s="262" t="s">
        <v>1119</v>
      </c>
      <c r="C1" s="263"/>
      <c r="D1" s="264"/>
      <c r="E1" s="250" t="s">
        <v>1116</v>
      </c>
      <c r="N1" s="253"/>
      <c r="O1" s="253"/>
      <c r="P1" s="253"/>
      <c r="Q1" s="253"/>
      <c r="R1" s="253"/>
      <c r="V1" s="55"/>
      <c r="W1" s="55"/>
      <c r="X1" s="55"/>
      <c r="Y1" s="55"/>
    </row>
    <row r="2" spans="1:37" ht="32.450000000000003" customHeight="1" thickBot="1" x14ac:dyDescent="0.5">
      <c r="A2" s="142" t="s">
        <v>980</v>
      </c>
      <c r="B2" s="265"/>
      <c r="C2" s="266"/>
      <c r="D2" s="267"/>
      <c r="N2" s="253"/>
      <c r="O2" s="253"/>
      <c r="P2" s="253"/>
      <c r="Q2" s="253"/>
      <c r="R2" s="253"/>
      <c r="V2" s="55"/>
      <c r="W2" s="55"/>
      <c r="X2" s="55"/>
      <c r="Y2" s="55"/>
    </row>
    <row r="3" spans="1:37" ht="42.75" customHeight="1" thickBot="1" x14ac:dyDescent="0.5">
      <c r="A3" s="268"/>
      <c r="B3" s="268"/>
      <c r="C3" s="268"/>
      <c r="D3" s="268"/>
      <c r="E3" s="51" t="s">
        <v>904</v>
      </c>
      <c r="N3" s="253"/>
      <c r="O3" s="253"/>
      <c r="P3" s="253"/>
      <c r="Q3" s="253"/>
      <c r="R3" s="253"/>
      <c r="V3" s="55"/>
      <c r="W3" s="55"/>
      <c r="X3" s="55"/>
      <c r="Y3" s="55"/>
      <c r="Z3" s="1" t="s">
        <v>902</v>
      </c>
      <c r="AA3" s="1" t="s">
        <v>902</v>
      </c>
      <c r="AB3" s="2" t="s">
        <v>903</v>
      </c>
    </row>
    <row r="4" spans="1:37" ht="14.65" thickBot="1" x14ac:dyDescent="0.5">
      <c r="A4" s="55"/>
      <c r="B4" s="31" t="s">
        <v>768</v>
      </c>
      <c r="C4" s="9" t="s">
        <v>763</v>
      </c>
      <c r="D4" s="14" t="s">
        <v>764</v>
      </c>
      <c r="E4" s="52"/>
      <c r="V4" s="55"/>
      <c r="W4" s="55"/>
      <c r="X4" s="55"/>
      <c r="Y4" s="55"/>
      <c r="AB4" s="2" t="s">
        <v>905</v>
      </c>
      <c r="AD4" s="19" t="s">
        <v>768</v>
      </c>
      <c r="AE4" s="19" t="s">
        <v>543</v>
      </c>
      <c r="AF4" s="1" t="s">
        <v>0</v>
      </c>
      <c r="AG4" s="1" t="s">
        <v>220</v>
      </c>
      <c r="AH4" s="1" t="s">
        <v>330</v>
      </c>
      <c r="AI4" s="1" t="s">
        <v>440</v>
      </c>
      <c r="AJ4" s="1" t="s">
        <v>585</v>
      </c>
      <c r="AK4" s="1" t="s">
        <v>691</v>
      </c>
    </row>
    <row r="5" spans="1:37" ht="20.25" customHeight="1" thickBot="1" x14ac:dyDescent="0.5">
      <c r="A5" s="259">
        <v>1</v>
      </c>
      <c r="B5" s="29" t="str">
        <f>IF($B$4="English",AD5,IF($B$4="French",AE5,IF($B$4="Spanish",AF5,IF($B$4="Arabic",AG5,IF($B$4="Chinese",AH5,IF($B$4="Indonesian",AI5,IF($B$4="Russian",AJ5,IF($B$4="Thai",AK5,""))))))))</f>
        <v>magnetic</v>
      </c>
      <c r="C5" s="10"/>
      <c r="D5" s="15"/>
      <c r="E5" s="53" t="str">
        <f>IF(C5+D5&gt;1, "You cannot have the same word as least and most.  Please choose only one option per word","" )</f>
        <v/>
      </c>
      <c r="V5" s="55"/>
      <c r="W5" s="55"/>
      <c r="X5" s="55"/>
      <c r="Y5" s="55"/>
      <c r="Z5" s="50" t="str">
        <f>IF(C5=1,"e","")</f>
        <v/>
      </c>
      <c r="AA5" s="50" t="str">
        <f>IF(D5=1,"e","")</f>
        <v/>
      </c>
      <c r="AB5" s="3" t="s">
        <v>768</v>
      </c>
      <c r="AC5" s="259">
        <v>1</v>
      </c>
      <c r="AD5" s="23" t="s">
        <v>769</v>
      </c>
      <c r="AE5" s="23" t="s">
        <v>441</v>
      </c>
      <c r="AF5" s="4" t="s">
        <v>1</v>
      </c>
      <c r="AG5" s="5" t="s">
        <v>111</v>
      </c>
      <c r="AH5" s="4" t="s">
        <v>329</v>
      </c>
      <c r="AI5" s="4" t="s">
        <v>331</v>
      </c>
      <c r="AJ5" s="4" t="s">
        <v>692</v>
      </c>
      <c r="AK5" s="4" t="s">
        <v>690</v>
      </c>
    </row>
    <row r="6" spans="1:37" ht="24" customHeight="1" thickBot="1" x14ac:dyDescent="0.5">
      <c r="A6" s="260"/>
      <c r="B6" s="23" t="str">
        <f>IF($B$4="English",AD6,IF($B$4="French",AE6,IF($B$4="Spanish",AF6,IF($B$4="Arabic",AG6,IF($B$4="Chinese",AH6,IF($B$4="Indonesian",AI6,IF($B$4="Russian",AJ6,IF($B$4="Thai",AK6,""))))))))</f>
        <v>brave</v>
      </c>
      <c r="C6" s="11"/>
      <c r="D6" s="16"/>
      <c r="E6" s="53" t="str">
        <f>IF(C6+D6&gt;1, "You cannot have the same word as least and most.  Please choose only one option per word","" )</f>
        <v/>
      </c>
      <c r="V6" s="55"/>
      <c r="W6" s="55"/>
      <c r="X6" s="55"/>
      <c r="Y6" s="55"/>
      <c r="Z6" s="50" t="str">
        <f>IF(C6=1,"d","")</f>
        <v/>
      </c>
      <c r="AA6" s="50" t="str">
        <f>IF(D6=1,"d","")</f>
        <v/>
      </c>
      <c r="AB6" s="3" t="str">
        <f>AE4</f>
        <v>French</v>
      </c>
      <c r="AC6" s="260"/>
      <c r="AD6" s="24" t="s">
        <v>770</v>
      </c>
      <c r="AE6" s="24" t="s">
        <v>442</v>
      </c>
      <c r="AF6" s="4" t="s">
        <v>2</v>
      </c>
      <c r="AG6" s="5" t="s">
        <v>112</v>
      </c>
      <c r="AH6" s="4" t="s">
        <v>221</v>
      </c>
      <c r="AI6" s="4" t="s">
        <v>332</v>
      </c>
      <c r="AJ6" s="4" t="s">
        <v>544</v>
      </c>
      <c r="AK6" s="4" t="s">
        <v>586</v>
      </c>
    </row>
    <row r="7" spans="1:37" ht="21.75" customHeight="1" thickBot="1" x14ac:dyDescent="0.5">
      <c r="A7" s="260"/>
      <c r="B7" s="23" t="str">
        <f>IF($B$4="English",AD7,IF($B$4="French",AE7,IF($B$4="Spanish",AF7,IF($B$4="Arabic",AG7,IF($B$4="Chinese",AH7,IF($B$4="Indonesian",AI7,IF($B$4="Russian",AJ7,IF($B$4="Thai",AK7,""))))))))</f>
        <v>reserved</v>
      </c>
      <c r="C7" s="11"/>
      <c r="D7" s="16"/>
      <c r="E7" s="53" t="str">
        <f>IF(C7+D7&gt;1, "You cannot have the same word as least and most.  Please choose only one option per word","" )</f>
        <v/>
      </c>
      <c r="V7" s="55"/>
      <c r="W7" s="55"/>
      <c r="X7" s="55"/>
      <c r="Y7" s="55"/>
      <c r="Z7" s="50" t="str">
        <f>IF(C7=1,"n","")</f>
        <v/>
      </c>
      <c r="AA7" s="50" t="str">
        <f>IF(D7=1,"n","")</f>
        <v/>
      </c>
      <c r="AB7" s="3" t="str">
        <f>AF4</f>
        <v>Spanish</v>
      </c>
      <c r="AC7" s="260"/>
      <c r="AD7" s="24" t="s">
        <v>771</v>
      </c>
      <c r="AE7" s="24" t="s">
        <v>443</v>
      </c>
      <c r="AF7" s="4" t="s">
        <v>3</v>
      </c>
      <c r="AG7" s="5" t="s">
        <v>113</v>
      </c>
      <c r="AH7" s="4" t="s">
        <v>222</v>
      </c>
      <c r="AI7" s="4" t="s">
        <v>333</v>
      </c>
      <c r="AJ7" s="4" t="s">
        <v>693</v>
      </c>
      <c r="AK7" s="4" t="s">
        <v>587</v>
      </c>
    </row>
    <row r="8" spans="1:37" ht="14.65" thickBot="1" x14ac:dyDescent="0.5">
      <c r="A8" s="261"/>
      <c r="B8" s="29" t="str">
        <f>IF($B$4="English",AD8,IF($B$4="French",AE8,IF($B$4="Spanish",AF8,IF($B$4="Arabic",AG8,IF($B$4="Chinese",AH8,IF($B$4="Indonesian",AI8,IF($B$4="Russian",AJ8,IF($B$4="Thai",AK8,""))))))))</f>
        <v>modest</v>
      </c>
      <c r="C8" s="12"/>
      <c r="D8" s="17"/>
      <c r="E8" s="53" t="str">
        <f>IF(C8+D8&gt;1, "You cannot have the same word as least and most.  Please choose only one option per word","" )</f>
        <v/>
      </c>
      <c r="V8" s="55"/>
      <c r="W8" s="55"/>
      <c r="X8" s="55"/>
      <c r="Y8" s="55"/>
      <c r="Z8" s="50" t="str">
        <f>IF(C8=1,"a","")</f>
        <v/>
      </c>
      <c r="AA8" s="50" t="str">
        <f>IF(D8=1,"a","")</f>
        <v/>
      </c>
      <c r="AB8" s="3" t="str">
        <f>AG4</f>
        <v>Arabic</v>
      </c>
      <c r="AC8" s="261"/>
      <c r="AD8" s="25" t="s">
        <v>772</v>
      </c>
      <c r="AE8" s="25" t="s">
        <v>444</v>
      </c>
      <c r="AF8" s="4" t="s">
        <v>4</v>
      </c>
      <c r="AG8" s="5" t="s">
        <v>114</v>
      </c>
      <c r="AH8" s="4" t="s">
        <v>223</v>
      </c>
      <c r="AI8" s="4" t="s">
        <v>334</v>
      </c>
      <c r="AJ8" s="4" t="s">
        <v>545</v>
      </c>
      <c r="AK8" s="4" t="s">
        <v>588</v>
      </c>
    </row>
    <row r="9" spans="1:37" ht="33.75" customHeight="1" thickBot="1" x14ac:dyDescent="0.5">
      <c r="A9" s="55"/>
      <c r="B9" s="59"/>
      <c r="C9" s="60" t="str">
        <f>IF(C5+C6+C7+C8&gt;1,"Please choose only 1 option for Least Like You",IF((C5+C6+C7+C8)&lt;1,"Enter a 1 for the word above least like you",""))</f>
        <v>Enter a 1 for the word above least like you</v>
      </c>
      <c r="D9" s="60" t="str">
        <f>IF(D5+D6+D7+D8&gt;1,"Please choose only 1 option for Least Like You",IF(D5+D6+D7+D8&lt;1,"Enter a 1 for the word above most like you",""))</f>
        <v>Enter a 1 for the word above most like you</v>
      </c>
      <c r="E9" s="54"/>
      <c r="V9" s="55"/>
      <c r="W9" s="55"/>
      <c r="X9" s="55"/>
      <c r="Y9" s="55"/>
      <c r="AB9" s="3" t="str">
        <f>AH4</f>
        <v>Chinese</v>
      </c>
      <c r="AD9" s="8"/>
      <c r="AE9" s="8"/>
    </row>
    <row r="10" spans="1:37" ht="14.65" thickBot="1" x14ac:dyDescent="0.5">
      <c r="A10" s="55"/>
      <c r="B10" s="55"/>
      <c r="C10" s="58"/>
      <c r="D10" s="63"/>
      <c r="V10" s="55"/>
      <c r="W10" s="55"/>
      <c r="X10" s="55"/>
      <c r="Y10" s="55"/>
      <c r="AB10" s="2" t="str">
        <f>AI4</f>
        <v>Indonesian</v>
      </c>
    </row>
    <row r="11" spans="1:37" ht="14.85" customHeight="1" thickBot="1" x14ac:dyDescent="0.5">
      <c r="A11" s="259">
        <v>2</v>
      </c>
      <c r="B11" s="30" t="str">
        <f>IF($B$4="English",AD11,IF($B$4="French",AE11,IF($B$4="Spanish",AF11,IF($B$4="Arabic",AG11,IF($B$4="Chinese",AH11,IF($B$4="Indonesian",AI11,IF($B$4="Russian",AJ11,IF($B$4="Thai",AK11,""))))))))</f>
        <v>cautious</v>
      </c>
      <c r="C11" s="10"/>
      <c r="D11" s="15"/>
      <c r="E11" s="56" t="str">
        <f>IF(C11+D11&gt;1, "You cannot have the same word as least and most.  Please choose only one option per word","" )</f>
        <v/>
      </c>
      <c r="H11"/>
      <c r="M11" s="254" t="s">
        <v>1117</v>
      </c>
      <c r="N11" s="254"/>
      <c r="O11" s="254"/>
      <c r="P11" s="254"/>
      <c r="V11" s="55"/>
      <c r="W11" s="55"/>
      <c r="X11" s="55"/>
      <c r="Y11" s="55"/>
      <c r="Z11" s="50" t="str">
        <f>IF(C11=1,"n","")</f>
        <v/>
      </c>
      <c r="AA11" s="50" t="str">
        <f>IF(D11=1,"n","")</f>
        <v/>
      </c>
      <c r="AB11" s="2" t="str">
        <f>AJ4</f>
        <v>Russian</v>
      </c>
      <c r="AC11" s="259">
        <v>2</v>
      </c>
      <c r="AD11" s="20" t="s">
        <v>773</v>
      </c>
      <c r="AE11" s="20" t="s">
        <v>445</v>
      </c>
      <c r="AF11" s="4" t="s">
        <v>5</v>
      </c>
      <c r="AG11" s="5" t="s">
        <v>115</v>
      </c>
      <c r="AH11" s="4" t="s">
        <v>224</v>
      </c>
      <c r="AI11" s="4" t="s">
        <v>335</v>
      </c>
      <c r="AJ11" s="4" t="s">
        <v>694</v>
      </c>
      <c r="AK11" s="4" t="s">
        <v>589</v>
      </c>
    </row>
    <row r="12" spans="1:37" ht="14.65" thickBot="1" x14ac:dyDescent="0.5">
      <c r="A12" s="260"/>
      <c r="B12" s="30" t="str">
        <f>IF($B$4="English",AD12,IF($B$4="French",AE12,IF($B$4="Spanish",AF12,IF($B$4="Arabic",AG12,IF($B$4="Chinese",AH12,IF($B$4="Indonesian",AI12,IF($B$4="Russian",AJ12,IF($B$4="Thai",AK12,""))))))))</f>
        <v>unwavering</v>
      </c>
      <c r="C12" s="11"/>
      <c r="D12" s="16"/>
      <c r="E12" s="53" t="str">
        <f>IF(C12+D12&gt;1, "You cannot have the same word as least and most.  Please choose only one option per word","" )</f>
        <v/>
      </c>
      <c r="M12" s="254"/>
      <c r="N12" s="254"/>
      <c r="O12" s="254"/>
      <c r="P12" s="254"/>
      <c r="V12" s="55"/>
      <c r="W12" s="55"/>
      <c r="X12" s="55"/>
      <c r="Y12" s="55"/>
      <c r="Z12" s="50" t="str">
        <f>IF(C12=1,"d","")</f>
        <v/>
      </c>
      <c r="AA12" s="50" t="str">
        <f>IF(D12=1,"d","")</f>
        <v/>
      </c>
      <c r="AB12" s="4" t="str">
        <f>AK4</f>
        <v>Thai</v>
      </c>
      <c r="AC12" s="260"/>
      <c r="AD12" s="21" t="s">
        <v>774</v>
      </c>
      <c r="AE12" s="21" t="s">
        <v>446</v>
      </c>
      <c r="AF12" s="4" t="s">
        <v>6</v>
      </c>
      <c r="AG12" s="5" t="s">
        <v>116</v>
      </c>
      <c r="AH12" s="4" t="s">
        <v>225</v>
      </c>
      <c r="AI12" s="4" t="s">
        <v>336</v>
      </c>
      <c r="AJ12" s="4" t="s">
        <v>695</v>
      </c>
      <c r="AK12" s="4" t="s">
        <v>590</v>
      </c>
    </row>
    <row r="13" spans="1:37" ht="14.65" thickBot="1" x14ac:dyDescent="0.5">
      <c r="A13" s="260"/>
      <c r="B13" s="30" t="str">
        <f>IF($B$4="English",AD13,IF($B$4="French",AE13,IF($B$4="Spanish",AF13,IF($B$4="Arabic",AG13,IF($B$4="Chinese",AH13,IF($B$4="Indonesian",AI13,IF($B$4="Russian",AJ13,IF($B$4="Thai",AK13,""))))))))</f>
        <v>convincing</v>
      </c>
      <c r="C13" s="11"/>
      <c r="D13" s="16"/>
      <c r="E13" s="53" t="str">
        <f>IF(C13+D13&gt;1, "You cannot have the same word as least and most.  Please choose only one option per word","" )</f>
        <v/>
      </c>
      <c r="M13" s="254"/>
      <c r="N13" s="254"/>
      <c r="O13" s="254"/>
      <c r="P13" s="254"/>
      <c r="V13" s="55"/>
      <c r="W13" s="55"/>
      <c r="X13" s="55"/>
      <c r="Y13" s="55"/>
      <c r="Z13" s="50" t="str">
        <f>IF(C13=1,"e","")</f>
        <v/>
      </c>
      <c r="AA13" s="50" t="str">
        <f>IF(D13=1,"e","")</f>
        <v/>
      </c>
      <c r="AB13" s="4"/>
      <c r="AC13" s="260"/>
      <c r="AD13" s="21" t="s">
        <v>775</v>
      </c>
      <c r="AE13" s="21" t="s">
        <v>447</v>
      </c>
      <c r="AF13" s="4" t="s">
        <v>7</v>
      </c>
      <c r="AG13" s="5" t="s">
        <v>117</v>
      </c>
      <c r="AH13" s="4" t="s">
        <v>226</v>
      </c>
      <c r="AI13" s="4" t="s">
        <v>337</v>
      </c>
      <c r="AJ13" s="4" t="s">
        <v>696</v>
      </c>
      <c r="AK13" s="4" t="s">
        <v>591</v>
      </c>
    </row>
    <row r="14" spans="1:37" ht="14.65" thickBot="1" x14ac:dyDescent="0.5">
      <c r="A14" s="261"/>
      <c r="B14" s="30" t="str">
        <f>IF($B$4="English",AD14,IF($B$4="French",AE14,IF($B$4="Spanish",AF14,IF($B$4="Arabic",AG14,IF($B$4="Chinese",AH14,IF($B$4="Indonesian",AI14,IF($B$4="Russian",AJ14,IF($B$4="Thai",AK14,""))))))))</f>
        <v>well-natured</v>
      </c>
      <c r="C14" s="12"/>
      <c r="D14" s="17"/>
      <c r="E14" s="53" t="str">
        <f>IF(C14+D14&gt;1, "You cannot have the same word as least and most.  Please choose only one option per word","" )</f>
        <v/>
      </c>
      <c r="M14" s="254"/>
      <c r="N14" s="254"/>
      <c r="O14" s="254"/>
      <c r="P14" s="254"/>
      <c r="V14" s="55"/>
      <c r="W14" s="55"/>
      <c r="X14" s="55"/>
      <c r="Y14" s="55"/>
      <c r="Z14" s="50" t="str">
        <f>IF(C14=1,"a","")</f>
        <v/>
      </c>
      <c r="AA14" s="50" t="str">
        <f>IF(D14=1,"a","")</f>
        <v/>
      </c>
      <c r="AB14" s="4"/>
      <c r="AC14" s="261"/>
      <c r="AD14" s="22" t="s">
        <v>776</v>
      </c>
      <c r="AE14" s="22" t="s">
        <v>448</v>
      </c>
      <c r="AF14" s="4" t="s">
        <v>8</v>
      </c>
      <c r="AG14" s="5" t="s">
        <v>118</v>
      </c>
      <c r="AH14" s="4" t="s">
        <v>227</v>
      </c>
      <c r="AI14" s="4" t="s">
        <v>338</v>
      </c>
      <c r="AJ14" s="4" t="s">
        <v>697</v>
      </c>
      <c r="AK14" s="4" t="s">
        <v>592</v>
      </c>
    </row>
    <row r="15" spans="1:37" ht="40.5" customHeight="1" thickBot="1" x14ac:dyDescent="0.5">
      <c r="A15" s="55"/>
      <c r="B15" s="59"/>
      <c r="C15" s="60" t="str">
        <f>IF(C11+C12+C13+C14&gt;1,"Please choose only 1 option for Least Like You",IF((C11+C12+C13+C14)&lt;1,"Enter a 1 for the word above least like you",""))</f>
        <v>Enter a 1 for the word above least like you</v>
      </c>
      <c r="D15" s="60" t="str">
        <f>IF(D11+D12+D13+D14&gt;1,"Please choose only 1 option for Least Like You",IF(D11+D12+D13+D14&lt;1,"Enter a 1 for the word above most like you",""))</f>
        <v>Enter a 1 for the word above most like you</v>
      </c>
      <c r="E15" s="54"/>
      <c r="M15" s="254"/>
      <c r="N15" s="254"/>
      <c r="O15" s="254"/>
      <c r="P15" s="254"/>
      <c r="V15" s="55"/>
      <c r="W15" s="55"/>
      <c r="X15" s="55"/>
      <c r="Y15" s="55"/>
      <c r="AD15" s="8"/>
      <c r="AE15" s="8"/>
    </row>
    <row r="16" spans="1:37" ht="21" customHeight="1" thickBot="1" x14ac:dyDescent="0.5">
      <c r="A16" s="55"/>
      <c r="B16" s="57"/>
      <c r="C16" s="61"/>
      <c r="D16" s="62"/>
      <c r="E16" s="57"/>
      <c r="V16" s="55"/>
      <c r="W16" s="55"/>
      <c r="X16" s="55"/>
      <c r="Y16" s="55"/>
      <c r="AD16" s="6"/>
      <c r="AE16" s="6"/>
    </row>
    <row r="17" spans="1:37" ht="14.65" thickBot="1" x14ac:dyDescent="0.5">
      <c r="A17" s="259">
        <v>3</v>
      </c>
      <c r="B17" s="29" t="str">
        <f>IF($B$4="English",AD17,IF($B$4="French",AE17,IF($B$4="Spanish",AF17,IF($B$4="Arabic",AG17,IF($B$4="Chinese",AH17,IF($B$4="Indonesian",AI17,IF($B$4="Russian",AJ17,IF($B$4="Thai",AK17,""))))))))</f>
        <v>friendly</v>
      </c>
      <c r="C17" s="10"/>
      <c r="D17" s="15"/>
      <c r="E17" s="56" t="str">
        <f>IF(C17+D17&gt;1, "You cannot have the same word as least and most.  Please choose only one option per word","" )</f>
        <v/>
      </c>
      <c r="V17" s="55"/>
      <c r="W17" s="55"/>
      <c r="X17" s="55"/>
      <c r="Y17" s="55"/>
      <c r="Z17" s="50" t="str">
        <f>IF(C17=1,"a","")</f>
        <v/>
      </c>
      <c r="AA17" s="50" t="str">
        <f>IF(D17=1,"a","")</f>
        <v/>
      </c>
      <c r="AB17" s="4"/>
      <c r="AC17" s="259">
        <v>3</v>
      </c>
      <c r="AD17" s="23" t="s">
        <v>777</v>
      </c>
      <c r="AE17" s="23" t="s">
        <v>449</v>
      </c>
      <c r="AF17" s="4" t="s">
        <v>9</v>
      </c>
      <c r="AG17" s="5" t="s">
        <v>119</v>
      </c>
      <c r="AH17" s="4" t="s">
        <v>228</v>
      </c>
      <c r="AI17" s="4" t="s">
        <v>339</v>
      </c>
      <c r="AJ17" s="4" t="s">
        <v>698</v>
      </c>
      <c r="AK17" s="4" t="s">
        <v>593</v>
      </c>
    </row>
    <row r="18" spans="1:37" ht="15.6" customHeight="1" thickBot="1" x14ac:dyDescent="0.5">
      <c r="A18" s="260"/>
      <c r="B18" s="23" t="str">
        <f>IF($B$4="English",AD18,IF($B$4="French",AE18,IF($B$4="Spanish",AF18,IF($B$4="Arabic",AG18,IF($B$4="Chinese",AH18,IF($B$4="Indonesian",AI18,IF($B$4="Russian",AJ18,IF($B$4="Thai",AK18,""))))))))</f>
        <v>accurate</v>
      </c>
      <c r="C18" s="11"/>
      <c r="D18" s="16"/>
      <c r="E18" s="53" t="str">
        <f>IF(C18+D18&gt;1, "You cannot have the same word as least and most.  Please choose only one option per word","" )</f>
        <v/>
      </c>
      <c r="V18" s="55"/>
      <c r="W18" s="55"/>
      <c r="X18" s="55"/>
      <c r="Y18" s="55"/>
      <c r="Z18" s="50" t="str">
        <f>IF(C18=1,"n","")</f>
        <v/>
      </c>
      <c r="AA18" s="50" t="str">
        <f>IF(D18=1,"n","")</f>
        <v/>
      </c>
      <c r="AB18" s="4"/>
      <c r="AC18" s="260"/>
      <c r="AD18" s="24" t="s">
        <v>778</v>
      </c>
      <c r="AE18" s="24" t="s">
        <v>450</v>
      </c>
      <c r="AF18" s="4" t="s">
        <v>10</v>
      </c>
      <c r="AG18" s="5" t="s">
        <v>120</v>
      </c>
      <c r="AH18" s="4" t="s">
        <v>229</v>
      </c>
      <c r="AI18" s="4" t="s">
        <v>340</v>
      </c>
      <c r="AJ18" s="4" t="s">
        <v>700</v>
      </c>
      <c r="AK18" s="4" t="s">
        <v>594</v>
      </c>
    </row>
    <row r="19" spans="1:37" ht="14.65" thickBot="1" x14ac:dyDescent="0.5">
      <c r="A19" s="260"/>
      <c r="B19" s="23" t="str">
        <f>IF($B$4="English",AD19,IF($B$4="French",AE19,IF($B$4="Spanish",AF19,IF($B$4="Arabic",AG19,IF($B$4="Chinese",AH19,IF($B$4="Indonesian",AI19,IF($B$4="Russian",AJ19,IF($B$4="Thai",AK19,""))))))))</f>
        <v>outspoken</v>
      </c>
      <c r="C19" s="11"/>
      <c r="D19" s="16"/>
      <c r="E19" s="53" t="str">
        <f>IF(C19+D19&gt;1, "You cannot have the same word as least and most.  Please choose only one option per word","" )</f>
        <v/>
      </c>
      <c r="V19" s="55"/>
      <c r="W19" s="55"/>
      <c r="X19" s="55"/>
      <c r="Y19" s="55"/>
      <c r="Z19" s="50" t="str">
        <f>IF(C19=1,"e","")</f>
        <v/>
      </c>
      <c r="AA19" s="50" t="str">
        <f>IF(D19=1,"e","")</f>
        <v/>
      </c>
      <c r="AB19" s="4"/>
      <c r="AC19" s="260"/>
      <c r="AD19" s="24" t="s">
        <v>779</v>
      </c>
      <c r="AE19" s="24" t="s">
        <v>451</v>
      </c>
      <c r="AF19" s="4" t="s">
        <v>11</v>
      </c>
      <c r="AG19" s="5" t="s">
        <v>121</v>
      </c>
      <c r="AH19" s="4" t="s">
        <v>230</v>
      </c>
      <c r="AI19" s="4" t="s">
        <v>341</v>
      </c>
      <c r="AJ19" s="4" t="s">
        <v>699</v>
      </c>
      <c r="AK19" s="4" t="s">
        <v>595</v>
      </c>
    </row>
    <row r="20" spans="1:37" ht="14.65" thickBot="1" x14ac:dyDescent="0.5">
      <c r="A20" s="261"/>
      <c r="B20" s="29" t="str">
        <f>IF($B$4="English",AD20,IF($B$4="French",AE20,IF($B$4="Spanish",AF20,IF($B$4="Arabic",AG20,IF($B$4="Chinese",AH20,IF($B$4="Indonesian",AI20,IF($B$4="Russian",AJ20,IF($B$4="Thai",AK20,""))))))))</f>
        <v>calm</v>
      </c>
      <c r="C20" s="12"/>
      <c r="D20" s="17"/>
      <c r="E20" s="53" t="str">
        <f>IF(C20+D20&gt;1, "You cannot have the same word as least and most.  Please choose only one option per word","" )</f>
        <v/>
      </c>
      <c r="V20" s="55"/>
      <c r="W20" s="55"/>
      <c r="X20" s="55"/>
      <c r="Y20" s="55"/>
      <c r="Z20" s="50" t="str">
        <f>IF(C20=1,"d","")</f>
        <v/>
      </c>
      <c r="AA20" s="50" t="str">
        <f>IF(D20=1,"d","")</f>
        <v/>
      </c>
      <c r="AB20" s="4"/>
      <c r="AC20" s="261"/>
      <c r="AD20" s="25" t="s">
        <v>780</v>
      </c>
      <c r="AE20" s="25" t="s">
        <v>452</v>
      </c>
      <c r="AF20" s="4" t="s">
        <v>12</v>
      </c>
      <c r="AG20" s="5" t="s">
        <v>122</v>
      </c>
      <c r="AH20" s="4" t="s">
        <v>231</v>
      </c>
      <c r="AI20" s="4" t="s">
        <v>342</v>
      </c>
      <c r="AJ20" s="4" t="s">
        <v>701</v>
      </c>
      <c r="AK20" s="4" t="s">
        <v>596</v>
      </c>
    </row>
    <row r="21" spans="1:37" ht="35.25" customHeight="1" thickBot="1" x14ac:dyDescent="0.5">
      <c r="A21" s="61"/>
      <c r="B21" s="64"/>
      <c r="C21" s="60" t="str">
        <f>IF(C17+C18+C19+C20&gt;1,"Please choose only 1 option for Least Like You",IF((C17+C18+C19+C20)&lt;1,"Enter a 1 for the word above least like you",""))</f>
        <v>Enter a 1 for the word above least like you</v>
      </c>
      <c r="D21" s="60" t="str">
        <f>IF(D17+D18+D19+D20&gt;1,"Please choose only 1 option for Least Like You",IF(D17+D18+D19+D20&lt;1,"Enter a 1 for the word above most like you",""))</f>
        <v>Enter a 1 for the word above most like you</v>
      </c>
      <c r="E21" s="54"/>
      <c r="V21" s="55"/>
      <c r="W21" s="55"/>
      <c r="X21" s="55"/>
      <c r="Y21" s="55"/>
      <c r="Z21" s="50"/>
      <c r="AA21" s="50"/>
      <c r="AB21" s="4"/>
      <c r="AC21" s="13"/>
      <c r="AD21" s="7"/>
      <c r="AE21" s="7"/>
      <c r="AF21" s="4"/>
      <c r="AG21" s="5"/>
      <c r="AH21" s="4"/>
      <c r="AI21" s="4"/>
      <c r="AJ21" s="4"/>
      <c r="AK21" s="4"/>
    </row>
    <row r="22" spans="1:37" ht="14.65" thickBot="1" x14ac:dyDescent="0.5">
      <c r="A22" s="55"/>
      <c r="B22" s="55"/>
      <c r="C22" s="58"/>
      <c r="D22" s="63"/>
      <c r="V22" s="55"/>
      <c r="W22" s="55"/>
      <c r="X22" s="55"/>
      <c r="Y22" s="55"/>
    </row>
    <row r="23" spans="1:37" ht="14.65" thickBot="1" x14ac:dyDescent="0.5">
      <c r="A23" s="256">
        <v>4</v>
      </c>
      <c r="B23" s="30" t="str">
        <f>IF($B$4="English",AD23,IF($B$4="French",AE23,IF($B$4="Spanish",AF23,IF($B$4="Arabic",AG23,IF($B$4="Chinese",AH23,IF($B$4="Indonesian",AI23,IF($B$4="Russian",AJ23,IF($B$4="Thai",AK23,""))))))))</f>
        <v>talkative</v>
      </c>
      <c r="C23" s="10"/>
      <c r="D23" s="15"/>
      <c r="E23" s="56" t="str">
        <f>IF(C23+D23&gt;1, "You cannot have the same word as least and most.  Please choose only one option per word","" )</f>
        <v/>
      </c>
      <c r="V23" s="55"/>
      <c r="W23" s="55"/>
      <c r="X23" s="55"/>
      <c r="Y23" s="55"/>
      <c r="Z23" s="50" t="str">
        <f>IF(C23=1,"e","")</f>
        <v/>
      </c>
      <c r="AA23" s="50" t="str">
        <f>IF(D23=1,"e","")</f>
        <v/>
      </c>
      <c r="AB23" s="4"/>
      <c r="AC23" s="256">
        <v>4</v>
      </c>
      <c r="AD23" s="26" t="s">
        <v>781</v>
      </c>
      <c r="AE23" s="26" t="s">
        <v>453</v>
      </c>
      <c r="AF23" s="4" t="s">
        <v>13</v>
      </c>
      <c r="AG23" s="5" t="s">
        <v>123</v>
      </c>
      <c r="AH23" s="4" t="s">
        <v>232</v>
      </c>
      <c r="AI23" s="4" t="s">
        <v>343</v>
      </c>
      <c r="AJ23" s="4" t="s">
        <v>546</v>
      </c>
      <c r="AK23" s="4" t="s">
        <v>597</v>
      </c>
    </row>
    <row r="24" spans="1:37" ht="14.65" thickBot="1" x14ac:dyDescent="0.5">
      <c r="A24" s="257"/>
      <c r="B24" s="30" t="str">
        <f>IF($B$4="English",AD24,IF($B$4="French",AE24,IF($B$4="Spanish",AF24,IF($B$4="Arabic",AG24,IF($B$4="Chinese",AH24,IF($B$4="Indonesian",AI24,IF($B$4="Russian",AJ24,IF($B$4="Thai",AK24,""))))))))</f>
        <v>disciplined</v>
      </c>
      <c r="C24" s="11"/>
      <c r="D24" s="16"/>
      <c r="E24" s="53" t="str">
        <f>IF(C24+D24&gt;1, "You cannot have the same word as least and most.  Please choose only one option per word","" )</f>
        <v/>
      </c>
      <c r="V24" s="55"/>
      <c r="W24" s="55"/>
      <c r="X24" s="55"/>
      <c r="Y24" s="55"/>
      <c r="Z24" s="50" t="str">
        <f>IF(C24=1,"d","")</f>
        <v/>
      </c>
      <c r="AA24" s="50" t="str">
        <f>IF(D24=1,"d","")</f>
        <v/>
      </c>
      <c r="AB24" s="4"/>
      <c r="AC24" s="257"/>
      <c r="AD24" s="27" t="s">
        <v>782</v>
      </c>
      <c r="AE24" s="27" t="s">
        <v>454</v>
      </c>
      <c r="AF24" s="4" t="s">
        <v>14</v>
      </c>
      <c r="AG24" s="5" t="s">
        <v>124</v>
      </c>
      <c r="AH24" s="4" t="s">
        <v>233</v>
      </c>
      <c r="AI24" s="4" t="s">
        <v>344</v>
      </c>
      <c r="AJ24" s="4" t="s">
        <v>547</v>
      </c>
      <c r="AK24" s="4" t="s">
        <v>598</v>
      </c>
    </row>
    <row r="25" spans="1:37" ht="14.65" thickBot="1" x14ac:dyDescent="0.5">
      <c r="A25" s="257"/>
      <c r="B25" s="30" t="str">
        <f>IF($B$4="English",AD25,IF($B$4="French",AE25,IF($B$4="Spanish",AF25,IF($B$4="Arabic",AG25,IF($B$4="Chinese",AH25,IF($B$4="Indonesian",AI25,IF($B$4="Russian",AJ25,IF($B$4="Thai",AK25,""))))))))</f>
        <v>conventional</v>
      </c>
      <c r="C25" s="11"/>
      <c r="D25" s="16"/>
      <c r="E25" s="53" t="str">
        <f>IF(C25+D25&gt;1, "You cannot have the same word as least and most.  Please choose only one option per word","" )</f>
        <v/>
      </c>
      <c r="V25" s="55"/>
      <c r="W25" s="55"/>
      <c r="X25" s="55"/>
      <c r="Y25" s="55"/>
      <c r="Z25" s="50" t="str">
        <f>IF(C25=1,"a","")</f>
        <v/>
      </c>
      <c r="AA25" s="50" t="str">
        <f>IF(D25=1,"a","")</f>
        <v/>
      </c>
      <c r="AB25" s="4"/>
      <c r="AC25" s="257"/>
      <c r="AD25" s="27" t="s">
        <v>783</v>
      </c>
      <c r="AE25" s="27" t="s">
        <v>455</v>
      </c>
      <c r="AF25" s="4" t="s">
        <v>15</v>
      </c>
      <c r="AG25" s="5" t="s">
        <v>125</v>
      </c>
      <c r="AH25" s="4" t="s">
        <v>234</v>
      </c>
      <c r="AI25" s="4" t="s">
        <v>345</v>
      </c>
      <c r="AJ25" s="4" t="s">
        <v>702</v>
      </c>
      <c r="AK25" s="4" t="s">
        <v>599</v>
      </c>
    </row>
    <row r="26" spans="1:37" ht="14.65" thickBot="1" x14ac:dyDescent="0.5">
      <c r="A26" s="258"/>
      <c r="B26" s="30" t="str">
        <f>IF($B$4="English",AD26,IF($B$4="French",AE26,IF($B$4="Spanish",AF26,IF($B$4="Arabic",AG26,IF($B$4="Chinese",AH26,IF($B$4="Indonesian",AI26,IF($B$4="Russian",AJ26,IF($B$4="Thai",AK26,""))))))))</f>
        <v>persistant</v>
      </c>
      <c r="C26" s="12"/>
      <c r="D26" s="17"/>
      <c r="E26" s="53" t="str">
        <f>IF(C26+D26&gt;1, "You cannot have the same word as least and most.  Please choose only one option per word","" )</f>
        <v/>
      </c>
      <c r="V26" s="55"/>
      <c r="W26" s="55"/>
      <c r="X26" s="55"/>
      <c r="Y26" s="55"/>
      <c r="Z26" s="50" t="str">
        <f>IF(C26=1,"n","")</f>
        <v/>
      </c>
      <c r="AA26" s="50" t="str">
        <f>IF(D26=1,"n","")</f>
        <v/>
      </c>
      <c r="AB26" s="4"/>
      <c r="AC26" s="258"/>
      <c r="AD26" s="28" t="s">
        <v>784</v>
      </c>
      <c r="AE26" s="28" t="s">
        <v>456</v>
      </c>
      <c r="AF26" s="4" t="s">
        <v>16</v>
      </c>
      <c r="AG26" s="5" t="s">
        <v>126</v>
      </c>
      <c r="AH26" s="4" t="s">
        <v>235</v>
      </c>
      <c r="AI26" s="4" t="s">
        <v>346</v>
      </c>
      <c r="AJ26" s="4" t="s">
        <v>703</v>
      </c>
      <c r="AK26" s="4" t="s">
        <v>600</v>
      </c>
    </row>
    <row r="27" spans="1:37" ht="29.65" customHeight="1" thickBot="1" x14ac:dyDescent="0.5">
      <c r="A27" s="61"/>
      <c r="B27" s="64"/>
      <c r="C27" s="60" t="str">
        <f>IF(C23+C24+C25+C26&gt;1,"Please choose only 1 option for Least Like You",IF((C23+C24+C25+C26)&lt;1,"Enter a 1 for the word above least like you",""))</f>
        <v>Enter a 1 for the word above least like you</v>
      </c>
      <c r="D27" s="60" t="str">
        <f>IF(D23+D24+D25+D26&gt;1,"Please choose only 1 option for Least Like You",IF(D23+D24+D25+D26&lt;1,"Enter a 1 for the word above most like you",""))</f>
        <v>Enter a 1 for the word above most like you</v>
      </c>
      <c r="E27" s="54"/>
      <c r="V27" s="55"/>
      <c r="W27" s="55"/>
      <c r="X27" s="55"/>
      <c r="Y27" s="55"/>
      <c r="Z27" s="50"/>
      <c r="AA27" s="50"/>
      <c r="AB27" s="4"/>
      <c r="AD27" s="8"/>
      <c r="AE27" s="8"/>
      <c r="AF27" s="4"/>
      <c r="AG27" s="5"/>
      <c r="AH27" s="4"/>
      <c r="AI27" s="4"/>
      <c r="AJ27" s="4"/>
      <c r="AK27" s="4"/>
    </row>
    <row r="28" spans="1:37" ht="14.65" thickBot="1" x14ac:dyDescent="0.5">
      <c r="A28" s="55"/>
      <c r="B28" s="55"/>
      <c r="C28" s="58"/>
      <c r="D28" s="63"/>
      <c r="V28" s="55"/>
      <c r="W28" s="55"/>
      <c r="X28" s="55"/>
      <c r="Y28" s="55"/>
      <c r="AD28" s="6"/>
      <c r="AE28" s="6"/>
    </row>
    <row r="29" spans="1:37" ht="14.65" thickBot="1" x14ac:dyDescent="0.5">
      <c r="A29" s="259">
        <v>5</v>
      </c>
      <c r="B29" s="29" t="str">
        <f>IF($B$4="English",AD29,IF($B$4="French",AE29,IF($B$4="Spanish",AF29,IF($B$4="Arabic",AG29,IF($B$4="Chinese",AH29,IF($B$4="Indonesian",AI29,IF($B$4="Russian",AJ29,IF($B$4="Thai",AK29,""))))))))</f>
        <v>charming</v>
      </c>
      <c r="C29" s="10"/>
      <c r="D29" s="15"/>
      <c r="E29" s="56" t="str">
        <f>IF(C29+D29&gt;1, "You cannot have the same word as least and most.  Please choose only one option per word","" )</f>
        <v/>
      </c>
      <c r="V29" s="55"/>
      <c r="W29" s="55"/>
      <c r="X29" s="55"/>
      <c r="Y29" s="55"/>
      <c r="Z29" s="50" t="str">
        <f>IF(C29=1,"e","")</f>
        <v/>
      </c>
      <c r="AA29" s="50" t="str">
        <f>IF(D29=1,"e","")</f>
        <v/>
      </c>
      <c r="AB29" s="4"/>
      <c r="AC29" s="259">
        <v>5</v>
      </c>
      <c r="AD29" s="23" t="s">
        <v>785</v>
      </c>
      <c r="AE29" s="23" t="s">
        <v>457</v>
      </c>
      <c r="AF29" s="4" t="s">
        <v>17</v>
      </c>
      <c r="AG29" s="5" t="s">
        <v>127</v>
      </c>
      <c r="AH29" s="4" t="s">
        <v>236</v>
      </c>
      <c r="AI29" s="4" t="s">
        <v>347</v>
      </c>
      <c r="AJ29" s="4" t="s">
        <v>548</v>
      </c>
      <c r="AK29" s="4" t="s">
        <v>601</v>
      </c>
    </row>
    <row r="30" spans="1:37" ht="14.65" thickBot="1" x14ac:dyDescent="0.5">
      <c r="A30" s="260"/>
      <c r="B30" s="23" t="str">
        <f>IF($B$4="English",AD30,IF($B$4="French",AE30,IF($B$4="Spanish",AF30,IF($B$4="Arabic",AG30,IF($B$4="Chinese",AH30,IF($B$4="Indonesian",AI30,IF($B$4="Russian",AJ30,IF($B$4="Thai",AK30,""))))))))</f>
        <v>attentive</v>
      </c>
      <c r="C30" s="11"/>
      <c r="D30" s="16"/>
      <c r="E30" s="53" t="str">
        <f>IF(C30+D30&gt;1, "You cannot have the same word as least and most.  Please choose only one option per word","" )</f>
        <v/>
      </c>
      <c r="V30" s="55"/>
      <c r="W30" s="55"/>
      <c r="X30" s="55"/>
      <c r="Y30" s="55"/>
      <c r="Z30" s="50" t="str">
        <f>IF(C30=1,"n","")</f>
        <v/>
      </c>
      <c r="AA30" s="50" t="str">
        <f>IF(D30=1,"n","")</f>
        <v/>
      </c>
      <c r="AB30" s="4"/>
      <c r="AC30" s="260"/>
      <c r="AD30" s="24" t="s">
        <v>786</v>
      </c>
      <c r="AE30" s="24" t="s">
        <v>458</v>
      </c>
      <c r="AF30" s="4" t="s">
        <v>18</v>
      </c>
      <c r="AG30" s="5" t="s">
        <v>128</v>
      </c>
      <c r="AH30" s="4" t="s">
        <v>237</v>
      </c>
      <c r="AI30" s="4" t="s">
        <v>348</v>
      </c>
      <c r="AJ30" s="4" t="s">
        <v>549</v>
      </c>
      <c r="AK30" s="4" t="s">
        <v>602</v>
      </c>
    </row>
    <row r="31" spans="1:37" ht="14.65" thickBot="1" x14ac:dyDescent="0.5">
      <c r="A31" s="260"/>
      <c r="B31" s="23" t="str">
        <f>IF($B$4="English",AD31,IF($B$4="French",AE31,IF($B$4="Spanish",AF31,IF($B$4="Arabic",AG31,IF($B$4="Chinese",AH31,IF($B$4="Indonesian",AI31,IF($B$4="Russian",AJ31,IF($B$4="Thai",AK31,""))))))))</f>
        <v>satisfied</v>
      </c>
      <c r="C31" s="11"/>
      <c r="D31" s="16"/>
      <c r="E31" s="53" t="str">
        <f>IF(C31+D31&gt;1, "You cannot have the same word as least and most.  Please choose only one option per word","" )</f>
        <v/>
      </c>
      <c r="V31" s="55"/>
      <c r="W31" s="55"/>
      <c r="X31" s="55"/>
      <c r="Y31" s="55"/>
      <c r="Z31" s="50" t="str">
        <f>IF(C31=1,"a","")</f>
        <v/>
      </c>
      <c r="AA31" s="50" t="str">
        <f>IF(D31=1,"a","")</f>
        <v/>
      </c>
      <c r="AB31" s="4"/>
      <c r="AC31" s="260"/>
      <c r="AD31" s="24" t="s">
        <v>787</v>
      </c>
      <c r="AE31" s="24" t="s">
        <v>459</v>
      </c>
      <c r="AF31" s="4" t="s">
        <v>19</v>
      </c>
      <c r="AG31" s="5" t="s">
        <v>129</v>
      </c>
      <c r="AH31" s="4" t="s">
        <v>238</v>
      </c>
      <c r="AI31" s="4" t="s">
        <v>349</v>
      </c>
      <c r="AJ31" s="4" t="s">
        <v>550</v>
      </c>
      <c r="AK31" s="4" t="s">
        <v>603</v>
      </c>
    </row>
    <row r="32" spans="1:37" ht="14.65" thickBot="1" x14ac:dyDescent="0.5">
      <c r="A32" s="261"/>
      <c r="B32" s="29" t="str">
        <f>IF($B$4="English",AD32,IF($B$4="French",AE32,IF($B$4="Spanish",AF32,IF($B$4="Arabic",AG32,IF($B$4="Chinese",AH32,IF($B$4="Indonesian",AI32,IF($B$4="Russian",AJ32,IF($B$4="Thai",AK32,""))))))))</f>
        <v>forceful</v>
      </c>
      <c r="C32" s="12"/>
      <c r="D32" s="17"/>
      <c r="E32" s="53" t="str">
        <f>IF(C32+D32&gt;1, "You cannot have the same word as least and most.  Please choose only one option per word","" )</f>
        <v/>
      </c>
      <c r="V32" s="55"/>
      <c r="W32" s="55"/>
      <c r="X32" s="55"/>
      <c r="Y32" s="55"/>
      <c r="Z32" s="50" t="str">
        <f>IF(C32=1,"d","")</f>
        <v/>
      </c>
      <c r="AA32" s="50" t="str">
        <f>IF(D32=1,"d","")</f>
        <v/>
      </c>
      <c r="AB32" s="4"/>
      <c r="AC32" s="261"/>
      <c r="AD32" s="25" t="s">
        <v>788</v>
      </c>
      <c r="AE32" s="25" t="s">
        <v>460</v>
      </c>
      <c r="AF32" s="4" t="s">
        <v>20</v>
      </c>
      <c r="AG32" s="5" t="s">
        <v>130</v>
      </c>
      <c r="AH32" s="4" t="s">
        <v>239</v>
      </c>
      <c r="AI32" s="4" t="s">
        <v>350</v>
      </c>
      <c r="AJ32" s="4" t="s">
        <v>704</v>
      </c>
      <c r="AK32" s="4" t="s">
        <v>604</v>
      </c>
    </row>
    <row r="33" spans="1:37" ht="28.9" thickBot="1" x14ac:dyDescent="0.5">
      <c r="A33" s="61"/>
      <c r="B33" s="64"/>
      <c r="C33" s="60" t="str">
        <f>IF(C29+C30+C31+C32&gt;1,"Please choose only 1 option for Least Like You",IF((C29+C30+C31+C32)&lt;1,"Enter a 1 for the word above least like you",""))</f>
        <v>Enter a 1 for the word above least like you</v>
      </c>
      <c r="D33" s="60" t="str">
        <f>IF(D29+D30+D31+D32&gt;1,"Please choose only 1 option for Least Like You",IF(D29+D30+D31+D32&lt;1,"Enter a 1 for the word above most like you",""))</f>
        <v>Enter a 1 for the word above most like you</v>
      </c>
      <c r="E33" s="54"/>
      <c r="V33" s="55"/>
      <c r="W33" s="55"/>
      <c r="X33" s="55"/>
      <c r="Y33" s="55"/>
      <c r="Z33" s="50"/>
      <c r="AA33" s="50"/>
      <c r="AB33" s="4"/>
      <c r="AD33" s="8"/>
      <c r="AE33" s="8"/>
      <c r="AF33" s="4"/>
      <c r="AG33" s="5"/>
      <c r="AH33" s="4"/>
      <c r="AI33" s="4"/>
      <c r="AJ33" s="4"/>
      <c r="AK33" s="4"/>
    </row>
    <row r="34" spans="1:37" ht="14.65" thickBot="1" x14ac:dyDescent="0.5">
      <c r="A34" s="55"/>
      <c r="B34" s="55"/>
      <c r="C34" s="58"/>
      <c r="D34" s="63"/>
      <c r="V34" s="55"/>
      <c r="W34" s="55"/>
      <c r="X34" s="55"/>
      <c r="Y34" s="55"/>
      <c r="AD34" s="6"/>
      <c r="AE34" s="6"/>
    </row>
    <row r="35" spans="1:37" ht="14.65" thickBot="1" x14ac:dyDescent="0.5">
      <c r="A35" s="256">
        <v>6</v>
      </c>
      <c r="B35" s="30" t="str">
        <f>IF($B$4="English",AD35,IF($B$4="French",AE35,IF($B$4="Spanish",AF35,IF($B$4="Arabic",AG35,IF($B$4="Chinese",AH35,IF($B$4="Indonesian",AI35,IF($B$4="Russian",AJ35,IF($B$4="Thai",AK35,""))))))))</f>
        <v>tactful</v>
      </c>
      <c r="C35" s="10"/>
      <c r="D35" s="15"/>
      <c r="E35" s="56" t="str">
        <f>IF(C35+D35&gt;1, "You cannot have the same word as least and most.  Please choose only one option per word","" )</f>
        <v/>
      </c>
      <c r="V35" s="55"/>
      <c r="W35" s="55"/>
      <c r="X35" s="55"/>
      <c r="Y35" s="55"/>
      <c r="Z35" s="50" t="str">
        <f>IF(C35=1,"n","")</f>
        <v/>
      </c>
      <c r="AA35" s="50" t="str">
        <f>IF(D35=1,"n","")</f>
        <v/>
      </c>
      <c r="AB35" s="4"/>
      <c r="AC35" s="256">
        <v>6</v>
      </c>
      <c r="AD35" s="20" t="s">
        <v>789</v>
      </c>
      <c r="AE35" s="20" t="s">
        <v>461</v>
      </c>
      <c r="AF35" s="4" t="s">
        <v>21</v>
      </c>
      <c r="AG35" s="5" t="s">
        <v>131</v>
      </c>
      <c r="AH35" s="4" t="s">
        <v>240</v>
      </c>
      <c r="AI35" s="4" t="s">
        <v>351</v>
      </c>
      <c r="AJ35" s="4" t="s">
        <v>551</v>
      </c>
      <c r="AK35" s="4" t="s">
        <v>605</v>
      </c>
    </row>
    <row r="36" spans="1:37" ht="14.65" thickBot="1" x14ac:dyDescent="0.5">
      <c r="A36" s="257"/>
      <c r="B36" s="30" t="str">
        <f>IF($B$4="English",AD36,IF($B$4="French",AE36,IF($B$4="Spanish",AF36,IF($B$4="Arabic",AG36,IF($B$4="Chinese",AH36,IF($B$4="Indonesian",AI36,IF($B$4="Russian",AJ36,IF($B$4="Thai",AK36,""))))))))</f>
        <v>agreeable</v>
      </c>
      <c r="C36" s="11"/>
      <c r="D36" s="16"/>
      <c r="E36" s="53" t="str">
        <f>IF(C36+D36&gt;1, "You cannot have the same word as least and most.  Please choose only one option per word","" )</f>
        <v/>
      </c>
      <c r="V36" s="55"/>
      <c r="W36" s="55"/>
      <c r="X36" s="55"/>
      <c r="Y36" s="55"/>
      <c r="Z36" s="50" t="str">
        <f>IF(C36=1,"a","")</f>
        <v/>
      </c>
      <c r="AA36" s="50" t="str">
        <f>IF(D36=1,"a","")</f>
        <v/>
      </c>
      <c r="AB36" s="4"/>
      <c r="AC36" s="257"/>
      <c r="AD36" s="21" t="s">
        <v>790</v>
      </c>
      <c r="AE36" s="21" t="s">
        <v>462</v>
      </c>
      <c r="AF36" s="4" t="s">
        <v>22</v>
      </c>
      <c r="AG36" s="5" t="s">
        <v>132</v>
      </c>
      <c r="AH36" s="4" t="s">
        <v>241</v>
      </c>
      <c r="AI36" s="4" t="s">
        <v>352</v>
      </c>
      <c r="AJ36" s="4" t="s">
        <v>552</v>
      </c>
      <c r="AK36" s="4" t="s">
        <v>606</v>
      </c>
    </row>
    <row r="37" spans="1:37" ht="14.65" thickBot="1" x14ac:dyDescent="0.5">
      <c r="A37" s="257"/>
      <c r="B37" s="30" t="str">
        <f>IF($B$4="English",AD37,IF($B$4="French",AE37,IF($B$4="Spanish",AF37,IF($B$4="Arabic",AG37,IF($B$4="Chinese",AH37,IF($B$4="Indonesian",AI37,IF($B$4="Russian",AJ37,IF($B$4="Thai",AK37,""))))))))</f>
        <v>enthusiastic</v>
      </c>
      <c r="C37" s="11"/>
      <c r="D37" s="16"/>
      <c r="E37" s="53" t="str">
        <f>IF(C37+D37&gt;1, "You cannot have the same word as least and most.  Please choose only one option per word","" )</f>
        <v/>
      </c>
      <c r="V37" s="55"/>
      <c r="W37" s="55"/>
      <c r="X37" s="55"/>
      <c r="Y37" s="55"/>
      <c r="Z37" s="50" t="str">
        <f>IF(C37=1,"e","")</f>
        <v/>
      </c>
      <c r="AA37" s="50" t="str">
        <f>IF(D37=1,"e","")</f>
        <v/>
      </c>
      <c r="AB37" s="4"/>
      <c r="AC37" s="257"/>
      <c r="AD37" s="21" t="s">
        <v>791</v>
      </c>
      <c r="AE37" s="21" t="s">
        <v>463</v>
      </c>
      <c r="AF37" s="4" t="s">
        <v>23</v>
      </c>
      <c r="AG37" s="5" t="s">
        <v>133</v>
      </c>
      <c r="AH37" s="4" t="s">
        <v>242</v>
      </c>
      <c r="AI37" s="4" t="s">
        <v>353</v>
      </c>
      <c r="AJ37" s="4" t="s">
        <v>553</v>
      </c>
      <c r="AK37" s="4" t="s">
        <v>607</v>
      </c>
    </row>
    <row r="38" spans="1:37" ht="14.65" thickBot="1" x14ac:dyDescent="0.5">
      <c r="A38" s="258"/>
      <c r="B38" s="30" t="str">
        <f>IF($B$4="English",AD38,IF($B$4="French",AE38,IF($B$4="Spanish",AF38,IF($B$4="Arabic",AG38,IF($B$4="Chinese",AH38,IF($B$4="Indonesian",AI38,IF($B$4="Russian",AJ38,IF($B$4="Thai",AK38,""))))))))</f>
        <v>insistent</v>
      </c>
      <c r="C38" s="12"/>
      <c r="D38" s="17"/>
      <c r="E38" s="53" t="str">
        <f>IF(C38+D38&gt;1, "You cannot have the same word as least and most.  Please choose only one option per word","" )</f>
        <v/>
      </c>
      <c r="V38" s="55"/>
      <c r="W38" s="55"/>
      <c r="X38" s="55"/>
      <c r="Y38" s="55"/>
      <c r="Z38" s="50" t="str">
        <f>IF(C38=1,"d","")</f>
        <v/>
      </c>
      <c r="AA38" s="50" t="str">
        <f>IF(D38=1,"d","")</f>
        <v/>
      </c>
      <c r="AB38" s="4"/>
      <c r="AC38" s="258"/>
      <c r="AD38" s="22" t="s">
        <v>792</v>
      </c>
      <c r="AE38" s="22" t="s">
        <v>464</v>
      </c>
      <c r="AF38" s="4" t="s">
        <v>24</v>
      </c>
      <c r="AG38" s="5" t="s">
        <v>134</v>
      </c>
      <c r="AH38" s="4" t="s">
        <v>243</v>
      </c>
      <c r="AI38" s="4" t="s">
        <v>354</v>
      </c>
      <c r="AJ38" s="4" t="s">
        <v>705</v>
      </c>
      <c r="AK38" s="4" t="s">
        <v>608</v>
      </c>
    </row>
    <row r="39" spans="1:37" ht="28.9" thickBot="1" x14ac:dyDescent="0.5">
      <c r="A39" s="61"/>
      <c r="B39" s="64"/>
      <c r="C39" s="60" t="str">
        <f>IF(C35+C36+C37+C38&gt;1,"Please choose only 1 option for Least Like You",IF((C35+C36+C37+C38)&lt;1,"Enter a 1 for the word above least like you",""))</f>
        <v>Enter a 1 for the word above least like you</v>
      </c>
      <c r="D39" s="60" t="str">
        <f>IF(D35+D36+D37+D38&gt;1,"Please choose only 1 option for Least Like You",IF(D35+D36+D37+D38&lt;1,"Enter a 1 for the word above most like you",""))</f>
        <v>Enter a 1 for the word above most like you</v>
      </c>
      <c r="E39" s="54"/>
      <c r="V39" s="55"/>
      <c r="W39" s="55"/>
      <c r="X39" s="55"/>
      <c r="Y39" s="55"/>
      <c r="Z39" s="50"/>
      <c r="AA39" s="50"/>
      <c r="AB39" s="4"/>
      <c r="AD39" s="8"/>
      <c r="AE39" s="8"/>
      <c r="AF39" s="4"/>
      <c r="AG39" s="5"/>
      <c r="AH39" s="4"/>
      <c r="AI39" s="4"/>
      <c r="AJ39" s="4"/>
      <c r="AK39" s="4"/>
    </row>
    <row r="40" spans="1:37" ht="14.65" thickBot="1" x14ac:dyDescent="0.5">
      <c r="A40" s="55"/>
      <c r="B40" s="55"/>
      <c r="C40" s="58"/>
      <c r="D40" s="63"/>
      <c r="V40" s="55"/>
      <c r="W40" s="55"/>
      <c r="X40" s="55"/>
      <c r="Y40" s="55"/>
      <c r="AD40" s="6"/>
      <c r="AE40" s="6"/>
    </row>
    <row r="41" spans="1:37" ht="14.65" thickBot="1" x14ac:dyDescent="0.5">
      <c r="A41" s="256">
        <v>7</v>
      </c>
      <c r="B41" s="29" t="str">
        <f>IF($B$4="English",AD41,IF($B$4="French",AE41,IF($B$4="Spanish",AF41,IF($B$4="Arabic",AG41,IF($B$4="Chinese",AH41,IF($B$4="Indonesian",AI41,IF($B$4="Russian",AJ41,IF($B$4="Thai",AK41,""))))))))</f>
        <v>daring</v>
      </c>
      <c r="C41" s="10"/>
      <c r="D41" s="15"/>
      <c r="E41" s="56" t="str">
        <f>IF(C41+D41&gt;1, "You cannot have the same word as least and most.  Please choose only one option per word","" )</f>
        <v/>
      </c>
      <c r="V41" s="55"/>
      <c r="W41" s="55"/>
      <c r="X41" s="55"/>
      <c r="Y41" s="55"/>
      <c r="Z41" s="50" t="str">
        <f>IF(C41=1,"e","")</f>
        <v/>
      </c>
      <c r="AA41" s="50" t="str">
        <f>IF(D41=1,"e","")</f>
        <v/>
      </c>
      <c r="AB41" s="4"/>
      <c r="AC41" s="256">
        <v>7</v>
      </c>
      <c r="AD41" s="23" t="s">
        <v>793</v>
      </c>
      <c r="AE41" s="23" t="s">
        <v>465</v>
      </c>
      <c r="AF41" s="4" t="s">
        <v>25</v>
      </c>
      <c r="AG41" s="5" t="s">
        <v>135</v>
      </c>
      <c r="AH41" s="4" t="s">
        <v>244</v>
      </c>
      <c r="AI41" s="4" t="s">
        <v>355</v>
      </c>
      <c r="AJ41" s="4" t="s">
        <v>554</v>
      </c>
      <c r="AK41" s="4" t="s">
        <v>609</v>
      </c>
    </row>
    <row r="42" spans="1:37" ht="14.65" thickBot="1" x14ac:dyDescent="0.5">
      <c r="A42" s="257"/>
      <c r="B42" s="23" t="str">
        <f>IF($B$4="English",AD42,IF($B$4="French",AE42,IF($B$4="Spanish",AF42,IF($B$4="Arabic",AG42,IF($B$4="Chinese",AH42,IF($B$4="Indonesian",AI42,IF($B$4="Russian",AJ42,IF($B$4="Thai",AK42,""))))))))</f>
        <v>inspiring</v>
      </c>
      <c r="C42" s="11"/>
      <c r="D42" s="16"/>
      <c r="E42" s="53" t="str">
        <f>IF(C42+D42&gt;1, "You cannot have the same word as least and most.  Please choose only one option per word","" )</f>
        <v/>
      </c>
      <c r="V42" s="55"/>
      <c r="W42" s="55"/>
      <c r="X42" s="55"/>
      <c r="Y42" s="55"/>
      <c r="Z42" s="50" t="str">
        <f>IF(C42=1,"d","")</f>
        <v/>
      </c>
      <c r="AA42" s="50" t="str">
        <f>IF(D42=1,"d","")</f>
        <v/>
      </c>
      <c r="AB42" s="4"/>
      <c r="AC42" s="257"/>
      <c r="AD42" s="24" t="s">
        <v>794</v>
      </c>
      <c r="AE42" s="24" t="s">
        <v>466</v>
      </c>
      <c r="AF42" s="4" t="s">
        <v>26</v>
      </c>
      <c r="AG42" s="5" t="s">
        <v>136</v>
      </c>
      <c r="AH42" s="4" t="s">
        <v>245</v>
      </c>
      <c r="AI42" s="4" t="s">
        <v>356</v>
      </c>
      <c r="AJ42" s="4" t="s">
        <v>555</v>
      </c>
      <c r="AK42" s="4" t="s">
        <v>610</v>
      </c>
    </row>
    <row r="43" spans="1:37" ht="14.65" thickBot="1" x14ac:dyDescent="0.5">
      <c r="A43" s="257"/>
      <c r="B43" s="23" t="str">
        <f>IF($B$4="English",AD43,IF($B$4="French",AE43,IF($B$4="Spanish",AF43,IF($B$4="Arabic",AG43,IF($B$4="Chinese",AH43,IF($B$4="Indonesian",AI43,IF($B$4="Russian",AJ43,IF($B$4="Thai",AK43,""))))))))</f>
        <v>submissive</v>
      </c>
      <c r="C43" s="11"/>
      <c r="D43" s="16"/>
      <c r="E43" s="53" t="str">
        <f>IF(C43+D43&gt;1, "You cannot have the same word as least and most.  Please choose only one option per word","" )</f>
        <v/>
      </c>
      <c r="V43" s="55"/>
      <c r="W43" s="55"/>
      <c r="X43" s="55"/>
      <c r="Y43" s="55"/>
      <c r="Z43" s="50" t="str">
        <f>IF(C43=1,"a","")</f>
        <v/>
      </c>
      <c r="AA43" s="50" t="str">
        <f>IF(D43=1,"a","")</f>
        <v/>
      </c>
      <c r="AB43" s="4"/>
      <c r="AC43" s="257"/>
      <c r="AD43" s="24" t="s">
        <v>795</v>
      </c>
      <c r="AE43" s="24" t="s">
        <v>467</v>
      </c>
      <c r="AF43" s="4" t="s">
        <v>27</v>
      </c>
      <c r="AG43" s="5" t="s">
        <v>137</v>
      </c>
      <c r="AH43" s="4" t="s">
        <v>246</v>
      </c>
      <c r="AI43" s="4" t="s">
        <v>357</v>
      </c>
      <c r="AJ43" s="4" t="s">
        <v>556</v>
      </c>
      <c r="AK43" s="4" t="s">
        <v>611</v>
      </c>
    </row>
    <row r="44" spans="1:37" ht="14.65" thickBot="1" x14ac:dyDescent="0.5">
      <c r="A44" s="258"/>
      <c r="B44" s="29" t="str">
        <f>IF($B$4="English",AD44,IF($B$4="French",AE44,IF($B$4="Spanish",AF44,IF($B$4="Arabic",AG44,IF($B$4="Chinese",AH44,IF($B$4="Indonesian",AI44,IF($B$4="Russian",AJ44,IF($B$4="Thai",AK44,""))))))))</f>
        <v>shy</v>
      </c>
      <c r="C44" s="12"/>
      <c r="D44" s="17"/>
      <c r="E44" s="53" t="str">
        <f>IF(C44+D44&gt;1, "You cannot have the same word as least and most.  Please choose only one option per word","" )</f>
        <v/>
      </c>
      <c r="V44" s="55"/>
      <c r="W44" s="55"/>
      <c r="X44" s="55"/>
      <c r="Y44" s="55"/>
      <c r="Z44" s="50" t="str">
        <f>IF(C44=1,"n","")</f>
        <v/>
      </c>
      <c r="AA44" s="50" t="str">
        <f>IF(D44=1,"n","")</f>
        <v/>
      </c>
      <c r="AB44" s="4"/>
      <c r="AC44" s="258"/>
      <c r="AD44" s="25" t="s">
        <v>796</v>
      </c>
      <c r="AE44" s="25" t="s">
        <v>468</v>
      </c>
      <c r="AF44" s="4" t="s">
        <v>28</v>
      </c>
      <c r="AG44" s="5" t="s">
        <v>138</v>
      </c>
      <c r="AH44" s="4" t="s">
        <v>247</v>
      </c>
      <c r="AI44" s="4" t="s">
        <v>358</v>
      </c>
      <c r="AJ44" s="4" t="s">
        <v>557</v>
      </c>
      <c r="AK44" s="4" t="s">
        <v>612</v>
      </c>
    </row>
    <row r="45" spans="1:37" ht="28.9" thickBot="1" x14ac:dyDescent="0.5">
      <c r="A45" s="61"/>
      <c r="B45" s="64"/>
      <c r="C45" s="60" t="str">
        <f>IF(C41+C42+C43+C44&gt;1,"Please choose only 1 option for Least Like You",IF((C41+C42+C43+C44)&lt;1,"Enter a 1 for the word above least like you",""))</f>
        <v>Enter a 1 for the word above least like you</v>
      </c>
      <c r="D45" s="60" t="str">
        <f>IF(D41+D42+D43+D44&gt;1,"Please choose only 1 option for Least Like You",IF(D41+D42+D43+D44&lt;1,"Enter a 1 for the word above most like you",""))</f>
        <v>Enter a 1 for the word above most like you</v>
      </c>
      <c r="E45" s="54"/>
      <c r="V45" s="55"/>
      <c r="W45" s="55"/>
      <c r="X45" s="55"/>
      <c r="Y45" s="55"/>
      <c r="Z45" s="50"/>
      <c r="AA45" s="50"/>
      <c r="AB45" s="4"/>
      <c r="AD45" s="8"/>
      <c r="AE45" s="8"/>
      <c r="AF45" s="4"/>
      <c r="AG45" s="5"/>
      <c r="AH45" s="4"/>
      <c r="AI45" s="4"/>
      <c r="AJ45" s="4"/>
      <c r="AK45" s="4"/>
    </row>
    <row r="46" spans="1:37" ht="14.65" thickBot="1" x14ac:dyDescent="0.5">
      <c r="A46" s="55"/>
      <c r="B46" s="55"/>
      <c r="C46" s="60"/>
      <c r="D46" s="60"/>
      <c r="V46" s="55"/>
      <c r="W46" s="55"/>
      <c r="X46" s="55"/>
      <c r="Y46" s="55"/>
      <c r="AD46" s="6"/>
      <c r="AE46" s="6"/>
    </row>
    <row r="47" spans="1:37" ht="14.65" thickBot="1" x14ac:dyDescent="0.5">
      <c r="A47" s="256">
        <v>8</v>
      </c>
      <c r="B47" s="30" t="str">
        <f>IF($B$4="English",AD47,IF($B$4="French",AE47,IF($B$4="Spanish",AF47,IF($B$4="Arabic",AG47,IF($B$4="Chinese",AH47,IF($B$4="Indonesian",AI47,IF($B$4="Russian",AJ47,IF($B$4="Thai",AK47,""))))))))</f>
        <v>diplomatic</v>
      </c>
      <c r="C47" s="10"/>
      <c r="D47" s="15"/>
      <c r="E47" s="56" t="str">
        <f>IF(C47+D47&gt;1, "You cannot have the same word as least and most.  Please choose only one option per word","" )</f>
        <v/>
      </c>
      <c r="V47" s="55"/>
      <c r="W47" s="55"/>
      <c r="X47" s="55"/>
      <c r="Y47" s="55"/>
      <c r="Z47" s="50" t="str">
        <f>IF(C47=1,"n","")</f>
        <v/>
      </c>
      <c r="AA47" s="50" t="str">
        <f>IF(D47=1,"n","")</f>
        <v/>
      </c>
      <c r="AB47" s="4"/>
      <c r="AC47" s="256">
        <v>8</v>
      </c>
      <c r="AD47" s="20" t="s">
        <v>797</v>
      </c>
      <c r="AE47" s="20" t="s">
        <v>469</v>
      </c>
      <c r="AF47" s="4" t="s">
        <v>29</v>
      </c>
      <c r="AG47" s="5" t="s">
        <v>139</v>
      </c>
      <c r="AH47" s="4" t="s">
        <v>248</v>
      </c>
      <c r="AI47" s="4" t="s">
        <v>359</v>
      </c>
      <c r="AJ47" s="4" t="s">
        <v>707</v>
      </c>
      <c r="AK47" s="4" t="s">
        <v>613</v>
      </c>
    </row>
    <row r="48" spans="1:37" ht="14.65" thickBot="1" x14ac:dyDescent="0.5">
      <c r="A48" s="257"/>
      <c r="B48" s="30" t="str">
        <f>IF($B$4="English",AD48,IF($B$4="French",AE48,IF($B$4="Spanish",AF48,IF($B$4="Arabic",AG48,IF($B$4="Chinese",AH48,IF($B$4="Indonesian",AI48,IF($B$4="Russian",AJ48,IF($B$4="Thai",AK48,""))))))))</f>
        <v>obliging</v>
      </c>
      <c r="C48" s="11"/>
      <c r="D48" s="16"/>
      <c r="E48" s="53" t="str">
        <f>IF(C48+D48&gt;1, "You cannot have the same word as least and most.  Please choose only one option per word","" )</f>
        <v/>
      </c>
      <c r="V48" s="55"/>
      <c r="W48" s="55"/>
      <c r="X48" s="55"/>
      <c r="Y48" s="55"/>
      <c r="Z48" s="50" t="str">
        <f>IF(C48=1,"a","")</f>
        <v/>
      </c>
      <c r="AA48" s="50" t="str">
        <f>IF(D48=1,"a","")</f>
        <v/>
      </c>
      <c r="AB48" s="4"/>
      <c r="AC48" s="257"/>
      <c r="AD48" s="21" t="s">
        <v>798</v>
      </c>
      <c r="AE48" s="21" t="s">
        <v>470</v>
      </c>
      <c r="AF48" s="4" t="s">
        <v>30</v>
      </c>
      <c r="AG48" s="5" t="s">
        <v>140</v>
      </c>
      <c r="AH48" s="4" t="s">
        <v>249</v>
      </c>
      <c r="AI48" s="4" t="s">
        <v>360</v>
      </c>
      <c r="AJ48" s="4" t="s">
        <v>706</v>
      </c>
      <c r="AK48" s="4" t="s">
        <v>614</v>
      </c>
    </row>
    <row r="49" spans="1:37" ht="14.65" thickBot="1" x14ac:dyDescent="0.5">
      <c r="A49" s="257"/>
      <c r="B49" s="30" t="str">
        <f>IF($B$4="English",AD49,IF($B$4="French",AE49,IF($B$4="Spanish",AF49,IF($B$4="Arabic",AG49,IF($B$4="Chinese",AH49,IF($B$4="Indonesian",AI49,IF($B$4="Russian",AJ49,IF($B$4="Thai",AK49,""))))))))</f>
        <v>strong-willed</v>
      </c>
      <c r="C49" s="11"/>
      <c r="D49" s="16"/>
      <c r="E49" s="53" t="str">
        <f>IF(C49+D49&gt;1, "You cannot have the same word as least and most.  Please choose only one option per word","" )</f>
        <v/>
      </c>
      <c r="V49" s="55"/>
      <c r="W49" s="55"/>
      <c r="X49" s="55"/>
      <c r="Y49" s="55"/>
      <c r="Z49" s="50" t="str">
        <f>IF(C49=1,"d","")</f>
        <v/>
      </c>
      <c r="AA49" s="50" t="str">
        <f>IF(D49=1,"d","")</f>
        <v/>
      </c>
      <c r="AB49" s="4"/>
      <c r="AC49" s="257"/>
      <c r="AD49" s="21" t="s">
        <v>799</v>
      </c>
      <c r="AE49" s="21" t="s">
        <v>471</v>
      </c>
      <c r="AF49" s="4" t="s">
        <v>31</v>
      </c>
      <c r="AG49" s="5" t="s">
        <v>141</v>
      </c>
      <c r="AH49" s="4" t="s">
        <v>250</v>
      </c>
      <c r="AI49" s="4" t="s">
        <v>361</v>
      </c>
      <c r="AJ49" s="4" t="s">
        <v>558</v>
      </c>
      <c r="AK49" s="4" t="s">
        <v>615</v>
      </c>
    </row>
    <row r="50" spans="1:37" ht="14.65" thickBot="1" x14ac:dyDescent="0.5">
      <c r="A50" s="258"/>
      <c r="B50" s="30" t="str">
        <f>IF($B$4="English",AD50,IF($B$4="French",AE50,IF($B$4="Spanish",AF50,IF($B$4="Arabic",AG50,IF($B$4="Chinese",AH50,IF($B$4="Indonesian",AI50,IF($B$4="Russian",AJ50,IF($B$4="Thai",AK50,""))))))))</f>
        <v>enlivening</v>
      </c>
      <c r="C50" s="12"/>
      <c r="D50" s="17"/>
      <c r="E50" s="53" t="str">
        <f>IF(C50+D50&gt;1, "You cannot have the same word as least and most.  Please choose only one option per word","" )</f>
        <v/>
      </c>
      <c r="V50" s="55"/>
      <c r="W50" s="55"/>
      <c r="X50" s="55"/>
      <c r="Y50" s="55"/>
      <c r="Z50" s="50" t="str">
        <f>IF(C50=1,"e","")</f>
        <v/>
      </c>
      <c r="AA50" s="50" t="str">
        <f>IF(D50=1,"e","")</f>
        <v/>
      </c>
      <c r="AB50" s="4"/>
      <c r="AC50" s="258"/>
      <c r="AD50" s="22" t="s">
        <v>800</v>
      </c>
      <c r="AE50" s="22" t="s">
        <v>472</v>
      </c>
      <c r="AF50" s="4" t="s">
        <v>32</v>
      </c>
      <c r="AG50" s="5" t="s">
        <v>142</v>
      </c>
      <c r="AH50" s="4" t="s">
        <v>251</v>
      </c>
      <c r="AI50" s="4" t="s">
        <v>362</v>
      </c>
      <c r="AJ50" s="4" t="s">
        <v>559</v>
      </c>
      <c r="AK50" s="4" t="s">
        <v>616</v>
      </c>
    </row>
    <row r="51" spans="1:37" ht="28.9" thickBot="1" x14ac:dyDescent="0.5">
      <c r="A51" s="61"/>
      <c r="B51" s="64"/>
      <c r="C51" s="60" t="str">
        <f>IF(C47+C48+C49+C50&gt;1,"Please choose only 1 option for Least Like You",IF((C47+C48+C49+C50)&lt;1,"Enter a 1 for the word above least like you",""))</f>
        <v>Enter a 1 for the word above least like you</v>
      </c>
      <c r="D51" s="60" t="str">
        <f>IF(D47+D48+D49+D50&gt;1,"Please choose only 1 option for Least Like You",IF(D47+D48+D49+D50&lt;1,"Enter a 1 for the word above most like you",""))</f>
        <v>Enter a 1 for the word above most like you</v>
      </c>
      <c r="E51" s="54"/>
      <c r="V51" s="55"/>
      <c r="W51" s="55"/>
      <c r="X51" s="55"/>
      <c r="Y51" s="55"/>
      <c r="Z51" s="50"/>
      <c r="AA51" s="50"/>
      <c r="AB51" s="4"/>
      <c r="AD51" s="8"/>
      <c r="AE51" s="8"/>
      <c r="AF51" s="4"/>
      <c r="AG51" s="5"/>
      <c r="AH51" s="4"/>
      <c r="AI51" s="4"/>
      <c r="AJ51" s="4"/>
      <c r="AK51" s="4"/>
    </row>
    <row r="52" spans="1:37" ht="14.65" thickBot="1" x14ac:dyDescent="0.5">
      <c r="A52" s="55"/>
      <c r="B52" s="55"/>
      <c r="C52" s="58"/>
      <c r="D52" s="63"/>
      <c r="V52" s="55"/>
      <c r="W52" s="55"/>
      <c r="X52" s="55"/>
      <c r="Y52" s="55"/>
      <c r="AD52" s="6"/>
      <c r="AE52" s="6"/>
    </row>
    <row r="53" spans="1:37" ht="14.65" thickBot="1" x14ac:dyDescent="0.5">
      <c r="A53" s="256">
        <v>9</v>
      </c>
      <c r="B53" s="29" t="str">
        <f>IF($B$4="English",AD53,IF($B$4="French",AE53,IF($B$4="Spanish",AF53,IF($B$4="Arabic",AG53,IF($B$4="Chinese",AH53,IF($B$4="Indonesian",AI53,IF($B$4="Russian",AJ53,IF($B$4="Thai",AK53,""))))))))</f>
        <v>good-mixer</v>
      </c>
      <c r="C53" s="10"/>
      <c r="D53" s="15"/>
      <c r="E53" s="56" t="str">
        <f>IF(C53+D53&gt;1, "You cannot have the same word as least and most.  Please choose only one option per word","" )</f>
        <v/>
      </c>
      <c r="V53" s="55"/>
      <c r="W53" s="55"/>
      <c r="X53" s="55"/>
      <c r="Y53" s="55"/>
      <c r="Z53" s="50" t="str">
        <f>IF(C53=1,"e","")</f>
        <v/>
      </c>
      <c r="AA53" s="50" t="str">
        <f>IF(D53=1,"e","")</f>
        <v/>
      </c>
      <c r="AB53" s="4"/>
      <c r="AC53" s="256">
        <v>9</v>
      </c>
      <c r="AD53" s="23" t="s">
        <v>801</v>
      </c>
      <c r="AE53" s="23" t="s">
        <v>473</v>
      </c>
      <c r="AF53" s="4" t="s">
        <v>33</v>
      </c>
      <c r="AG53" s="5" t="s">
        <v>143</v>
      </c>
      <c r="AH53" s="4" t="s">
        <v>252</v>
      </c>
      <c r="AI53" s="4" t="s">
        <v>363</v>
      </c>
      <c r="AJ53" s="4" t="s">
        <v>708</v>
      </c>
      <c r="AK53" s="4" t="s">
        <v>617</v>
      </c>
    </row>
    <row r="54" spans="1:37" ht="14.65" thickBot="1" x14ac:dyDescent="0.5">
      <c r="A54" s="257"/>
      <c r="B54" s="23" t="str">
        <f>IF($B$4="English",AD54,IF($B$4="French",AE54,IF($B$4="Spanish",AF54,IF($B$4="Arabic",AG54,IF($B$4="Chinese",AH54,IF($B$4="Indonesian",AI54,IF($B$4="Russian",AJ54,IF($B$4="Thai",AK54,""))))))))</f>
        <v>introspective</v>
      </c>
      <c r="C54" s="11"/>
      <c r="D54" s="16"/>
      <c r="E54" s="53" t="str">
        <f>IF(C54+D54&gt;1, "You cannot have the same word as least and most.  Please choose only one option per word","" )</f>
        <v/>
      </c>
      <c r="V54" s="55"/>
      <c r="W54" s="55"/>
      <c r="X54" s="55"/>
      <c r="Y54" s="55"/>
      <c r="Z54" s="50" t="str">
        <f>IF(C54=1,"d","")</f>
        <v/>
      </c>
      <c r="AA54" s="50" t="str">
        <f>IF(D54=1,"d","")</f>
        <v/>
      </c>
      <c r="AB54" s="4"/>
      <c r="AC54" s="257"/>
      <c r="AD54" s="24" t="s">
        <v>802</v>
      </c>
      <c r="AE54" s="24" t="s">
        <v>474</v>
      </c>
      <c r="AF54" s="4" t="s">
        <v>34</v>
      </c>
      <c r="AG54" s="5" t="s">
        <v>144</v>
      </c>
      <c r="AH54" s="4" t="s">
        <v>253</v>
      </c>
      <c r="AI54" s="4" t="s">
        <v>364</v>
      </c>
      <c r="AJ54" s="4" t="s">
        <v>709</v>
      </c>
      <c r="AK54" s="4" t="s">
        <v>474</v>
      </c>
    </row>
    <row r="55" spans="1:37" ht="14.65" thickBot="1" x14ac:dyDescent="0.5">
      <c r="A55" s="257"/>
      <c r="B55" s="23" t="str">
        <f>IF($B$4="English",AD55,IF($B$4="French",AE55,IF($B$4="Spanish",AF55,IF($B$4="Arabic",AG55,IF($B$4="Chinese",AH55,IF($B$4="Indonesian",AI55,IF($B$4="Russian",AJ55,IF($B$4="Thai",AK55,""))))))))</f>
        <v>fussy</v>
      </c>
      <c r="C55" s="11"/>
      <c r="D55" s="16"/>
      <c r="E55" s="53" t="str">
        <f>IF(C55+D55&gt;1, "You cannot have the same word as least and most.  Please choose only one option per word","" )</f>
        <v/>
      </c>
      <c r="V55" s="55"/>
      <c r="W55" s="55"/>
      <c r="X55" s="55"/>
      <c r="Y55" s="55"/>
      <c r="Z55" s="50" t="str">
        <f>IF(C55=1,"n","")</f>
        <v/>
      </c>
      <c r="AA55" s="50" t="str">
        <f>IF(D55=1,"n","")</f>
        <v/>
      </c>
      <c r="AB55" s="4"/>
      <c r="AC55" s="257"/>
      <c r="AD55" s="24" t="s">
        <v>803</v>
      </c>
      <c r="AE55" s="24" t="s">
        <v>475</v>
      </c>
      <c r="AF55" s="4" t="s">
        <v>35</v>
      </c>
      <c r="AG55" s="5" t="s">
        <v>145</v>
      </c>
      <c r="AH55" s="4" t="s">
        <v>254</v>
      </c>
      <c r="AI55" s="4" t="s">
        <v>365</v>
      </c>
      <c r="AJ55" s="4" t="s">
        <v>560</v>
      </c>
      <c r="AK55" s="4" t="s">
        <v>618</v>
      </c>
    </row>
    <row r="56" spans="1:37" ht="14.65" thickBot="1" x14ac:dyDescent="0.5">
      <c r="A56" s="258"/>
      <c r="B56" s="29" t="str">
        <f>IF($B$4="English",AD56,IF($B$4="French",AE56,IF($B$4="Spanish",AF56,IF($B$4="Arabic",AG56,IF($B$4="Chinese",AH56,IF($B$4="Indonesian",AI56,IF($B$4="Russian",AJ56,IF($B$4="Thai",AK56,""))))))))</f>
        <v>considerate</v>
      </c>
      <c r="C56" s="12"/>
      <c r="D56" s="17"/>
      <c r="E56" s="53" t="str">
        <f>IF(C56+D56&gt;1, "You cannot have the same word as least and most.  Please choose only one option per word","" )</f>
        <v/>
      </c>
      <c r="V56" s="55"/>
      <c r="W56" s="55"/>
      <c r="X56" s="55"/>
      <c r="Y56" s="55"/>
      <c r="Z56" s="50" t="str">
        <f>IF(C56=1,"a","")</f>
        <v/>
      </c>
      <c r="AA56" s="50" t="str">
        <f>IF(D56=1,"a","")</f>
        <v/>
      </c>
      <c r="AB56" s="4"/>
      <c r="AC56" s="258"/>
      <c r="AD56" s="25" t="s">
        <v>804</v>
      </c>
      <c r="AE56" s="25" t="s">
        <v>476</v>
      </c>
      <c r="AF56" s="4" t="s">
        <v>36</v>
      </c>
      <c r="AG56" s="5" t="s">
        <v>146</v>
      </c>
      <c r="AH56" s="4" t="s">
        <v>255</v>
      </c>
      <c r="AI56" s="4" t="s">
        <v>366</v>
      </c>
      <c r="AJ56" s="4" t="s">
        <v>561</v>
      </c>
      <c r="AK56" s="4" t="s">
        <v>619</v>
      </c>
    </row>
    <row r="57" spans="1:37" ht="28.9" thickBot="1" x14ac:dyDescent="0.5">
      <c r="A57" s="61"/>
      <c r="B57" s="64"/>
      <c r="C57" s="60" t="str">
        <f>IF(C53+C54+C55+C56&gt;1,"Please choose only 1 option for Least Like You",IF((C53+C54+C55+C56)&lt;1,"Enter a 1 for the word above least like you",""))</f>
        <v>Enter a 1 for the word above least like you</v>
      </c>
      <c r="D57" s="60" t="str">
        <f>IF(D53+D54+D55+D56&gt;1,"Please choose only 1 option for Least Like You",IF(D53+D54+D55+D56&lt;1,"Enter a 1 for the word above most like you",""))</f>
        <v>Enter a 1 for the word above most like you</v>
      </c>
      <c r="E57" s="54"/>
      <c r="V57" s="55"/>
      <c r="W57" s="55"/>
      <c r="X57" s="55"/>
      <c r="Y57" s="55"/>
      <c r="Z57" s="50"/>
      <c r="AA57" s="50"/>
      <c r="AB57" s="4"/>
      <c r="AD57" s="8"/>
      <c r="AE57" s="8"/>
      <c r="AF57" s="4"/>
      <c r="AG57" s="5"/>
      <c r="AH57" s="4"/>
      <c r="AI57" s="4"/>
      <c r="AJ57" s="4"/>
      <c r="AK57" s="4"/>
    </row>
    <row r="58" spans="1:37" ht="14.65" thickBot="1" x14ac:dyDescent="0.5">
      <c r="A58" s="55"/>
      <c r="B58" s="55"/>
      <c r="C58" s="58"/>
      <c r="D58" s="63"/>
      <c r="V58" s="55"/>
      <c r="W58" s="55"/>
      <c r="X58" s="55"/>
      <c r="Y58" s="55"/>
      <c r="AD58" s="6"/>
      <c r="AE58" s="6"/>
    </row>
    <row r="59" spans="1:37" ht="14.65" thickBot="1" x14ac:dyDescent="0.5">
      <c r="A59" s="256">
        <v>10</v>
      </c>
      <c r="B59" s="30" t="str">
        <f>IF($B$4="English",AD59,IF($B$4="French",AE59,IF($B$4="Spanish",AF59,IF($B$4="Arabic",AG59,IF($B$4="Chinese",AH59,IF($B$4="Indonesian",AI59,IF($B$4="Russian",AJ59,IF($B$4="Thai",AK59,""))))))))</f>
        <v>logical</v>
      </c>
      <c r="C59" s="10"/>
      <c r="D59" s="15"/>
      <c r="E59" s="56" t="str">
        <f>IF(C59+D59&gt;1, "You cannot have the same word as least and most.  Please choose only one option per word","" )</f>
        <v/>
      </c>
      <c r="V59" s="55"/>
      <c r="W59" s="55"/>
      <c r="X59" s="55"/>
      <c r="Y59" s="55"/>
      <c r="Z59" s="50" t="str">
        <f>IF(C59=1,"n","")</f>
        <v/>
      </c>
      <c r="AA59" s="50" t="str">
        <f>IF(D59=1,"n","")</f>
        <v/>
      </c>
      <c r="AB59" s="4"/>
      <c r="AC59" s="256">
        <v>10</v>
      </c>
      <c r="AD59" s="20" t="s">
        <v>805</v>
      </c>
      <c r="AE59" s="20" t="s">
        <v>477</v>
      </c>
      <c r="AF59" s="4" t="s">
        <v>37</v>
      </c>
      <c r="AG59" s="5" t="s">
        <v>147</v>
      </c>
      <c r="AH59" s="4" t="s">
        <v>256</v>
      </c>
      <c r="AI59" s="4" t="s">
        <v>367</v>
      </c>
      <c r="AJ59" s="4" t="s">
        <v>710</v>
      </c>
      <c r="AK59" s="4" t="s">
        <v>620</v>
      </c>
    </row>
    <row r="60" spans="1:37" ht="14.65" thickBot="1" x14ac:dyDescent="0.5">
      <c r="A60" s="257"/>
      <c r="B60" s="30" t="str">
        <f>IF($B$4="English",AD60,IF($B$4="French",AE60,IF($B$4="Spanish",AF60,IF($B$4="Arabic",AG60,IF($B$4="Chinese",AH60,IF($B$4="Indonesian",AI60,IF($B$4="Russian",AJ60,IF($B$4="Thai",AK60,""))))))))</f>
        <v>bold</v>
      </c>
      <c r="C60" s="11"/>
      <c r="D60" s="16"/>
      <c r="E60" s="53" t="str">
        <f>IF(C60+D60&gt;1, "You cannot have the same word as least and most.  Please choose only one option per word","" )</f>
        <v/>
      </c>
      <c r="V60" s="55"/>
      <c r="W60" s="55"/>
      <c r="X60" s="55"/>
      <c r="Y60" s="55"/>
      <c r="Z60" s="50" t="str">
        <f>IF(C60=1,"d","")</f>
        <v/>
      </c>
      <c r="AA60" s="50" t="str">
        <f>IF(D60=1,"d","")</f>
        <v/>
      </c>
      <c r="AB60" s="4"/>
      <c r="AC60" s="257"/>
      <c r="AD60" s="21" t="s">
        <v>806</v>
      </c>
      <c r="AE60" s="21" t="s">
        <v>478</v>
      </c>
      <c r="AF60" s="4" t="s">
        <v>38</v>
      </c>
      <c r="AG60" s="5" t="s">
        <v>148</v>
      </c>
      <c r="AH60" s="4" t="s">
        <v>257</v>
      </c>
      <c r="AI60" s="4" t="s">
        <v>368</v>
      </c>
      <c r="AJ60" s="4" t="s">
        <v>711</v>
      </c>
      <c r="AK60" s="4" t="s">
        <v>621</v>
      </c>
    </row>
    <row r="61" spans="1:37" ht="14.65" thickBot="1" x14ac:dyDescent="0.5">
      <c r="A61" s="257"/>
      <c r="B61" s="30" t="str">
        <f>IF($B$4="English",AD61,IF($B$4="French",AE61,IF($B$4="Spanish",AF61,IF($B$4="Arabic",AG61,IF($B$4="Chinese",AH61,IF($B$4="Indonesian",AI61,IF($B$4="Russian",AJ61,IF($B$4="Thai",AK61,""))))))))</f>
        <v>loyal</v>
      </c>
      <c r="C61" s="11"/>
      <c r="D61" s="16"/>
      <c r="E61" s="53" t="str">
        <f>IF(C61+D61&gt;1, "You cannot have the same word as least and most.  Please choose only one option per word","" )</f>
        <v/>
      </c>
      <c r="V61" s="55"/>
      <c r="W61" s="55"/>
      <c r="X61" s="55"/>
      <c r="Y61" s="55"/>
      <c r="Z61" s="50" t="str">
        <f>IF(C61=1,"a","")</f>
        <v/>
      </c>
      <c r="AA61" s="50" t="str">
        <f>IF(D61=1,"a","")</f>
        <v/>
      </c>
      <c r="AB61" s="4"/>
      <c r="AC61" s="257"/>
      <c r="AD61" s="21" t="s">
        <v>807</v>
      </c>
      <c r="AE61" s="21" t="s">
        <v>479</v>
      </c>
      <c r="AF61" s="4" t="s">
        <v>39</v>
      </c>
      <c r="AG61" s="5" t="s">
        <v>149</v>
      </c>
      <c r="AH61" s="4" t="s">
        <v>258</v>
      </c>
      <c r="AI61" s="4" t="s">
        <v>369</v>
      </c>
      <c r="AJ61" s="4" t="s">
        <v>712</v>
      </c>
      <c r="AK61" s="4" t="s">
        <v>622</v>
      </c>
    </row>
    <row r="62" spans="1:37" ht="14.65" thickBot="1" x14ac:dyDescent="0.5">
      <c r="A62" s="258"/>
      <c r="B62" s="30" t="str">
        <f>IF($B$4="English",AD62,IF($B$4="French",AE62,IF($B$4="Spanish",AF62,IF($B$4="Arabic",AG62,IF($B$4="Chinese",AH62,IF($B$4="Indonesian",AI62,IF($B$4="Russian",AJ62,IF($B$4="Thai",AK62,""))))))))</f>
        <v>poised</v>
      </c>
      <c r="C62" s="12"/>
      <c r="D62" s="17"/>
      <c r="E62" s="53" t="str">
        <f>IF(C62+D62&gt;1, "You cannot have the same word as least and most.  Please choose only one option per word","" )</f>
        <v/>
      </c>
      <c r="V62" s="55"/>
      <c r="W62" s="55"/>
      <c r="X62" s="55"/>
      <c r="Y62" s="55"/>
      <c r="Z62" s="50" t="str">
        <f>IF(C62=1,"e","")</f>
        <v/>
      </c>
      <c r="AA62" s="50" t="str">
        <f>IF(D62=1,"e","")</f>
        <v/>
      </c>
      <c r="AB62" s="4"/>
      <c r="AC62" s="258"/>
      <c r="AD62" s="22" t="s">
        <v>808</v>
      </c>
      <c r="AE62" s="22" t="s">
        <v>480</v>
      </c>
      <c r="AF62" s="4" t="s">
        <v>40</v>
      </c>
      <c r="AG62" s="5" t="s">
        <v>150</v>
      </c>
      <c r="AH62" s="4" t="s">
        <v>259</v>
      </c>
      <c r="AI62" s="4" t="s">
        <v>370</v>
      </c>
      <c r="AJ62" s="4" t="s">
        <v>713</v>
      </c>
      <c r="AK62" s="4" t="s">
        <v>623</v>
      </c>
    </row>
    <row r="63" spans="1:37" ht="28.9" thickBot="1" x14ac:dyDescent="0.5">
      <c r="A63" s="61"/>
      <c r="B63" s="64"/>
      <c r="C63" s="60" t="str">
        <f>IF(C59+C60+C61+C62&gt;1,"Please choose only 1 option for Least Like You",IF((C59+C60+C61+C62)&lt;1,"Enter a 1 for the word above least like you",""))</f>
        <v>Enter a 1 for the word above least like you</v>
      </c>
      <c r="D63" s="60" t="str">
        <f>IF(D59+D60+D61+D62&gt;1,"Please choose only 1 option for Least Like You",IF(D59+D60+D61+D62&lt;1,"Enter a 1 for the word above most like you",""))</f>
        <v>Enter a 1 for the word above most like you</v>
      </c>
      <c r="E63" s="54"/>
      <c r="V63" s="55"/>
      <c r="W63" s="55"/>
      <c r="X63" s="55"/>
      <c r="Y63" s="55"/>
      <c r="Z63" s="50"/>
      <c r="AA63" s="50"/>
      <c r="AB63" s="4"/>
      <c r="AD63" s="8"/>
      <c r="AE63" s="8"/>
      <c r="AF63" s="4"/>
      <c r="AG63" s="5"/>
      <c r="AH63" s="4"/>
      <c r="AI63" s="4"/>
      <c r="AJ63" s="4"/>
      <c r="AK63" s="4"/>
    </row>
    <row r="64" spans="1:37" ht="14.65" thickBot="1" x14ac:dyDescent="0.5">
      <c r="A64" s="55"/>
      <c r="B64" s="55"/>
      <c r="C64" s="58"/>
      <c r="D64" s="63"/>
      <c r="V64" s="55"/>
      <c r="W64" s="55"/>
      <c r="X64" s="55"/>
      <c r="Y64" s="55"/>
      <c r="AD64" s="6"/>
      <c r="AE64" s="6"/>
    </row>
    <row r="65" spans="1:37" ht="14.65" thickBot="1" x14ac:dyDescent="0.5">
      <c r="A65" s="256">
        <v>11</v>
      </c>
      <c r="B65" s="29" t="str">
        <f>IF($B$4="English",AD65,IF($B$4="French",AE65,IF($B$4="Spanish",AF65,IF($B$4="Arabic",AG65,IF($B$4="Chinese",AH65,IF($B$4="Indonesian",AI65,IF($B$4="Russian",AJ65,IF($B$4="Thai",AK65,""))))))))</f>
        <v>sociable</v>
      </c>
      <c r="C65" s="10"/>
      <c r="D65" s="15"/>
      <c r="E65" s="56" t="str">
        <f>IF(C65+D65&gt;1, "You cannot have the same word as least and most.  Please choose only one option per word","" )</f>
        <v/>
      </c>
      <c r="V65" s="55"/>
      <c r="W65" s="55"/>
      <c r="X65" s="55"/>
      <c r="Y65" s="55"/>
      <c r="Z65" s="50" t="str">
        <f>IF(C65=1,"e","")</f>
        <v/>
      </c>
      <c r="AA65" s="50" t="str">
        <f>IF(D65=1,"e","")</f>
        <v/>
      </c>
      <c r="AB65" s="4"/>
      <c r="AC65" s="256">
        <v>11</v>
      </c>
      <c r="AD65" s="23" t="s">
        <v>809</v>
      </c>
      <c r="AE65" s="23" t="s">
        <v>41</v>
      </c>
      <c r="AF65" s="4" t="s">
        <v>41</v>
      </c>
      <c r="AG65" s="5" t="s">
        <v>151</v>
      </c>
      <c r="AH65" s="4" t="s">
        <v>260</v>
      </c>
      <c r="AI65" s="4" t="s">
        <v>371</v>
      </c>
      <c r="AJ65" s="4" t="s">
        <v>562</v>
      </c>
      <c r="AK65" s="4" t="s">
        <v>624</v>
      </c>
    </row>
    <row r="66" spans="1:37" ht="14.65" thickBot="1" x14ac:dyDescent="0.5">
      <c r="A66" s="257"/>
      <c r="B66" s="23" t="str">
        <f>IF($B$4="English",AD66,IF($B$4="French",AE66,IF($B$4="Spanish",AF66,IF($B$4="Arabic",AG66,IF($B$4="Chinese",AH66,IF($B$4="Indonesian",AI66,IF($B$4="Russian",AJ66,IF($B$4="Thai",AK66,""))))))))</f>
        <v>lenient</v>
      </c>
      <c r="C66" s="11"/>
      <c r="D66" s="16"/>
      <c r="E66" s="53" t="str">
        <f>IF(C66+D66&gt;1, "You cannot have the same word as least and most.  Please choose only one option per word","" )</f>
        <v/>
      </c>
      <c r="V66" s="55"/>
      <c r="W66" s="55"/>
      <c r="X66" s="55"/>
      <c r="Y66" s="55"/>
      <c r="Z66" s="50" t="str">
        <f>IF(C66=1,"a","")</f>
        <v/>
      </c>
      <c r="AA66" s="50" t="str">
        <f>IF(D66=1,"a","")</f>
        <v/>
      </c>
      <c r="AB66" s="4"/>
      <c r="AC66" s="257"/>
      <c r="AD66" s="24" t="s">
        <v>810</v>
      </c>
      <c r="AE66" s="24" t="s">
        <v>481</v>
      </c>
      <c r="AF66" s="4" t="s">
        <v>42</v>
      </c>
      <c r="AG66" s="5" t="s">
        <v>152</v>
      </c>
      <c r="AH66" s="4" t="s">
        <v>261</v>
      </c>
      <c r="AI66" s="4" t="s">
        <v>372</v>
      </c>
      <c r="AJ66" s="4" t="s">
        <v>563</v>
      </c>
      <c r="AK66" s="4" t="s">
        <v>625</v>
      </c>
    </row>
    <row r="67" spans="1:37" ht="14.65" thickBot="1" x14ac:dyDescent="0.5">
      <c r="A67" s="257"/>
      <c r="B67" s="23" t="str">
        <f>IF($B$4="English",AD67,IF($B$4="French",AE67,IF($B$4="Spanish",AF67,IF($B$4="Arabic",AG67,IF($B$4="Chinese",AH67,IF($B$4="Indonesian",AI67,IF($B$4="Russian",AJ67,IF($B$4="Thai",AK67,""))))))))</f>
        <v>self-reliant</v>
      </c>
      <c r="C67" s="11"/>
      <c r="D67" s="16"/>
      <c r="E67" s="53" t="str">
        <f>IF(C67+D67&gt;1, "You cannot have the same word as least and most.  Please choose only one option per word","" )</f>
        <v/>
      </c>
      <c r="V67" s="55"/>
      <c r="W67" s="55"/>
      <c r="X67" s="55"/>
      <c r="Y67" s="55"/>
      <c r="Z67" s="50" t="str">
        <f>IF(C67=1,"d","")</f>
        <v/>
      </c>
      <c r="AA67" s="50" t="str">
        <f>IF(D67=1,"d","")</f>
        <v/>
      </c>
      <c r="AB67" s="4"/>
      <c r="AC67" s="257"/>
      <c r="AD67" s="24" t="s">
        <v>811</v>
      </c>
      <c r="AE67" s="24" t="s">
        <v>482</v>
      </c>
      <c r="AF67" s="4" t="s">
        <v>43</v>
      </c>
      <c r="AG67" s="5" t="s">
        <v>153</v>
      </c>
      <c r="AH67" s="4" t="s">
        <v>262</v>
      </c>
      <c r="AI67" s="4" t="s">
        <v>373</v>
      </c>
      <c r="AJ67" s="4" t="s">
        <v>714</v>
      </c>
      <c r="AK67" s="4" t="s">
        <v>626</v>
      </c>
    </row>
    <row r="68" spans="1:37" ht="14.65" thickBot="1" x14ac:dyDescent="0.5">
      <c r="A68" s="258"/>
      <c r="B68" s="29" t="str">
        <f>IF($B$4="English",AD68,IF($B$4="French",AE68,IF($B$4="Spanish",AF68,IF($B$4="Arabic",AG68,IF($B$4="Chinese",AH68,IF($B$4="Indonesian",AI68,IF($B$4="Russian",AJ68,IF($B$4="Thai",AK68,""))))))))</f>
        <v>soft-spoken</v>
      </c>
      <c r="C68" s="12"/>
      <c r="D68" s="17"/>
      <c r="E68" s="53" t="str">
        <f>IF(C68+D68&gt;1, "You cannot have the same word as least and most.  Please choose only one option per word","" )</f>
        <v/>
      </c>
      <c r="V68" s="55"/>
      <c r="W68" s="55"/>
      <c r="X68" s="55"/>
      <c r="Y68" s="55"/>
      <c r="Z68" s="50" t="str">
        <f>IF(C68=1,"n","")</f>
        <v/>
      </c>
      <c r="AA68" s="50" t="str">
        <f>IF(D68=1,"n","")</f>
        <v/>
      </c>
      <c r="AB68" s="4"/>
      <c r="AC68" s="258"/>
      <c r="AD68" s="25" t="s">
        <v>812</v>
      </c>
      <c r="AE68" s="25" t="s">
        <v>483</v>
      </c>
      <c r="AF68" s="4" t="s">
        <v>44</v>
      </c>
      <c r="AG68" s="5" t="s">
        <v>154</v>
      </c>
      <c r="AH68" s="4" t="s">
        <v>263</v>
      </c>
      <c r="AI68" s="4" t="s">
        <v>374</v>
      </c>
      <c r="AJ68" s="4" t="s">
        <v>564</v>
      </c>
      <c r="AK68" s="4" t="s">
        <v>627</v>
      </c>
    </row>
    <row r="69" spans="1:37" ht="28.9" thickBot="1" x14ac:dyDescent="0.5">
      <c r="A69" s="61"/>
      <c r="B69" s="64"/>
      <c r="C69" s="60" t="str">
        <f>IF(C65+C66+C67+C68&gt;1,"Please choose only 1 option for Least Like You",IF((C65+C66+C67+C68)&lt;1,"Enter a 1 for the word above least like you",""))</f>
        <v>Enter a 1 for the word above least like you</v>
      </c>
      <c r="D69" s="60" t="str">
        <f>IF(D65+D66+D67+D68&gt;1,"Please choose only 1 option for Least Like You",IF(D65+D66+D67+D68&lt;1,"Enter a 1 for the word above most like you",""))</f>
        <v>Enter a 1 for the word above most like you</v>
      </c>
      <c r="E69" s="54"/>
      <c r="V69" s="55"/>
      <c r="W69" s="55"/>
      <c r="X69" s="55"/>
      <c r="Y69" s="55"/>
      <c r="Z69" s="50"/>
      <c r="AA69" s="50"/>
      <c r="AB69" s="4"/>
      <c r="AD69" s="8"/>
      <c r="AE69" s="8"/>
      <c r="AF69" s="4"/>
      <c r="AG69" s="5"/>
      <c r="AH69" s="4"/>
      <c r="AI69" s="4"/>
      <c r="AJ69" s="4"/>
      <c r="AK69" s="4"/>
    </row>
    <row r="70" spans="1:37" ht="14.65" thickBot="1" x14ac:dyDescent="0.5">
      <c r="A70" s="55"/>
      <c r="B70" s="55"/>
      <c r="C70" s="58"/>
      <c r="D70" s="63"/>
      <c r="V70" s="55"/>
      <c r="W70" s="55"/>
      <c r="X70" s="55"/>
      <c r="Y70" s="55"/>
      <c r="AD70" s="6"/>
      <c r="AE70" s="6"/>
    </row>
    <row r="71" spans="1:37" ht="14.65" thickBot="1" x14ac:dyDescent="0.5">
      <c r="A71" s="256">
        <v>12</v>
      </c>
      <c r="B71" s="30" t="str">
        <f>IF($B$4="English",AD71,IF($B$4="French",AE71,IF($B$4="Spanish",AF71,IF($B$4="Arabic",AG71,IF($B$4="Chinese",AH71,IF($B$4="Indonesian",AI71,IF($B$4="Russian",AJ71,IF($B$4="Thai",AK71,""))))))))</f>
        <v>willing</v>
      </c>
      <c r="C71" s="10"/>
      <c r="D71" s="15"/>
      <c r="E71" s="56" t="str">
        <f>IF(C71+D71&gt;1, "You cannot have the same word as least and most.  Please choose only one option per word","" )</f>
        <v/>
      </c>
      <c r="V71" s="55"/>
      <c r="W71" s="55"/>
      <c r="X71" s="55"/>
      <c r="Y71" s="55"/>
      <c r="Z71" s="50" t="str">
        <f>IF(C71=1,"n","")</f>
        <v/>
      </c>
      <c r="AA71" s="50" t="str">
        <f>IF(D71=1,"n","")</f>
        <v/>
      </c>
      <c r="AB71" s="4"/>
      <c r="AC71" s="256">
        <v>12</v>
      </c>
      <c r="AD71" s="20" t="s">
        <v>813</v>
      </c>
      <c r="AE71" s="20" t="s">
        <v>484</v>
      </c>
      <c r="AF71" s="4" t="s">
        <v>45</v>
      </c>
      <c r="AG71" s="5" t="s">
        <v>155</v>
      </c>
      <c r="AH71" s="4" t="s">
        <v>264</v>
      </c>
      <c r="AI71" s="4" t="s">
        <v>375</v>
      </c>
      <c r="AJ71" s="4" t="s">
        <v>715</v>
      </c>
      <c r="AK71" s="4" t="s">
        <v>628</v>
      </c>
    </row>
    <row r="72" spans="1:37" ht="14.65" thickBot="1" x14ac:dyDescent="0.5">
      <c r="A72" s="257"/>
      <c r="B72" s="30" t="str">
        <f>IF($B$4="English",AD72,IF($B$4="French",AE72,IF($B$4="Spanish",AF72,IF($B$4="Arabic",AG72,IF($B$4="Chinese",AH72,IF($B$4="Indonesian",AI72,IF($B$4="Russian",AJ72,IF($B$4="Thai",AK72,""))))))))</f>
        <v>eager</v>
      </c>
      <c r="C72" s="11"/>
      <c r="D72" s="16"/>
      <c r="E72" s="53" t="str">
        <f>IF(C72+D72&gt;1, "You cannot have the same word as least and most.  Please choose only one option per word","" )</f>
        <v/>
      </c>
      <c r="V72" s="55"/>
      <c r="W72" s="55"/>
      <c r="X72" s="55"/>
      <c r="Y72" s="55"/>
      <c r="Z72" s="50" t="str">
        <f>IF(C72=1,"e","")</f>
        <v/>
      </c>
      <c r="AA72" s="50" t="str">
        <f>IF(D72=1,"e","")</f>
        <v/>
      </c>
      <c r="AB72" s="4"/>
      <c r="AC72" s="257"/>
      <c r="AD72" s="21" t="s">
        <v>814</v>
      </c>
      <c r="AE72" s="21" t="s">
        <v>485</v>
      </c>
      <c r="AF72" s="4" t="s">
        <v>46</v>
      </c>
      <c r="AG72" s="5" t="s">
        <v>156</v>
      </c>
      <c r="AH72" s="4" t="s">
        <v>265</v>
      </c>
      <c r="AI72" s="4" t="s">
        <v>376</v>
      </c>
      <c r="AJ72" s="4" t="s">
        <v>716</v>
      </c>
      <c r="AK72" s="4" t="s">
        <v>629</v>
      </c>
    </row>
    <row r="73" spans="1:37" ht="14.65" thickBot="1" x14ac:dyDescent="0.5">
      <c r="A73" s="257"/>
      <c r="B73" s="30" t="str">
        <f>IF($B$4="English",AD73,IF($B$4="French",AE73,IF($B$4="Spanish",AF73,IF($B$4="Arabic",AG73,IF($B$4="Chinese",AH73,IF($B$4="Indonesian",AI73,IF($B$4="Russian",AJ73,IF($B$4="Thai",AK73,""))))))))</f>
        <v>respectful</v>
      </c>
      <c r="C73" s="11"/>
      <c r="D73" s="16"/>
      <c r="E73" s="53" t="str">
        <f>IF(C73+D73&gt;1, "You cannot have the same word as least and most.  Please choose only one option per word","" )</f>
        <v/>
      </c>
      <c r="V73" s="55"/>
      <c r="W73" s="55"/>
      <c r="X73" s="55"/>
      <c r="Y73" s="55"/>
      <c r="Z73" s="50" t="str">
        <f>IF(C73=1,"a","")</f>
        <v/>
      </c>
      <c r="AA73" s="50" t="str">
        <f>IF(D73=1,"a","")</f>
        <v/>
      </c>
      <c r="AB73" s="4"/>
      <c r="AC73" s="257"/>
      <c r="AD73" s="21" t="s">
        <v>815</v>
      </c>
      <c r="AE73" s="21" t="s">
        <v>486</v>
      </c>
      <c r="AF73" s="4" t="s">
        <v>47</v>
      </c>
      <c r="AG73" s="5" t="s">
        <v>157</v>
      </c>
      <c r="AH73" s="4" t="s">
        <v>266</v>
      </c>
      <c r="AI73" s="4" t="s">
        <v>377</v>
      </c>
      <c r="AJ73" s="4" t="s">
        <v>717</v>
      </c>
      <c r="AK73" s="4" t="s">
        <v>630</v>
      </c>
    </row>
    <row r="74" spans="1:37" ht="14.65" thickBot="1" x14ac:dyDescent="0.5">
      <c r="A74" s="258"/>
      <c r="B74" s="30" t="str">
        <f>IF($B$4="English",AD74,IF($B$4="French",AE74,IF($B$4="Spanish",AF74,IF($B$4="Arabic",AG74,IF($B$4="Chinese",AH74,IF($B$4="Indonesian",AI74,IF($B$4="Russian",AJ74,IF($B$4="Thai",AK74,""))))))))</f>
        <v>high-spirited</v>
      </c>
      <c r="C74" s="12"/>
      <c r="D74" s="17"/>
      <c r="E74" s="53" t="str">
        <f>IF(C74+D74&gt;1, "You cannot have the same word as least and most.  Please choose only one option per word","" )</f>
        <v/>
      </c>
      <c r="V74" s="55"/>
      <c r="W74" s="55"/>
      <c r="X74" s="55"/>
      <c r="Y74" s="55"/>
      <c r="Z74" s="50" t="str">
        <f>IF(C74=1,"d","")</f>
        <v/>
      </c>
      <c r="AA74" s="50" t="str">
        <f>IF(D74=1,"d","")</f>
        <v/>
      </c>
      <c r="AB74" s="4"/>
      <c r="AC74" s="258"/>
      <c r="AD74" s="22" t="s">
        <v>816</v>
      </c>
      <c r="AE74" s="22" t="s">
        <v>487</v>
      </c>
      <c r="AF74" s="4" t="s">
        <v>48</v>
      </c>
      <c r="AG74" s="5" t="s">
        <v>158</v>
      </c>
      <c r="AH74" s="4" t="s">
        <v>267</v>
      </c>
      <c r="AI74" s="4" t="s">
        <v>378</v>
      </c>
      <c r="AJ74" s="4" t="s">
        <v>565</v>
      </c>
      <c r="AK74" s="4" t="s">
        <v>631</v>
      </c>
    </row>
    <row r="75" spans="1:37" ht="28.9" thickBot="1" x14ac:dyDescent="0.5">
      <c r="A75" s="61"/>
      <c r="B75" s="64"/>
      <c r="C75" s="60" t="str">
        <f>IF(C71+C72+C73+C74&gt;1,"Please choose only 1 option for Least Like You",IF((C71+C72+C73+C74)&lt;1,"Enter a 1 for the word above least like you",""))</f>
        <v>Enter a 1 for the word above least like you</v>
      </c>
      <c r="D75" s="60" t="str">
        <f>IF(D71+D72+D73+D74&gt;1,"Please choose only 1 option for Least Like You",IF(D71+D72+D73+D74&lt;1,"Enter a 1 for the word above most like you",""))</f>
        <v>Enter a 1 for the word above most like you</v>
      </c>
      <c r="E75" s="54"/>
      <c r="V75" s="55"/>
      <c r="W75" s="55"/>
      <c r="X75" s="55"/>
      <c r="Y75" s="55"/>
      <c r="Z75" s="50"/>
      <c r="AA75" s="50"/>
      <c r="AB75" s="4"/>
      <c r="AD75" s="8"/>
      <c r="AE75" s="8"/>
      <c r="AF75" s="4"/>
      <c r="AG75" s="5"/>
      <c r="AH75" s="4"/>
      <c r="AI75" s="4"/>
      <c r="AJ75" s="4"/>
      <c r="AK75" s="4"/>
    </row>
    <row r="76" spans="1:37" ht="14.65" thickBot="1" x14ac:dyDescent="0.5">
      <c r="A76" s="55"/>
      <c r="B76" s="55"/>
      <c r="C76" s="58"/>
      <c r="D76" s="63"/>
      <c r="V76" s="55"/>
      <c r="W76" s="55"/>
      <c r="X76" s="55"/>
      <c r="Y76" s="55"/>
      <c r="AD76" s="6"/>
      <c r="AE76" s="6"/>
    </row>
    <row r="77" spans="1:37" ht="14.65" thickBot="1" x14ac:dyDescent="0.5">
      <c r="A77" s="256">
        <v>13</v>
      </c>
      <c r="B77" s="29" t="str">
        <f>IF($B$4="English",AD77,IF($B$4="French",AE77,IF($B$4="Spanish",AF77,IF($B$4="Arabic",AG77,IF($B$4="Chinese",AH77,IF($B$4="Indonesian",AI77,IF($B$4="Russian",AJ77,IF($B$4="Thai",AK77,""))))))))</f>
        <v>stimulating</v>
      </c>
      <c r="C77" s="10"/>
      <c r="D77" s="15"/>
      <c r="E77" s="56" t="str">
        <f>IF(C77+D77&gt;1, "You cannot have the same word as least and most.  Please choose only one option per word","" )</f>
        <v/>
      </c>
      <c r="V77" s="55"/>
      <c r="W77" s="55"/>
      <c r="X77" s="55"/>
      <c r="Y77" s="55"/>
      <c r="Z77" s="50" t="str">
        <f>IF(C77=1,"e","")</f>
        <v/>
      </c>
      <c r="AA77" s="50" t="str">
        <f>IF(D77=1,"e","")</f>
        <v/>
      </c>
      <c r="AB77" s="4"/>
      <c r="AC77" s="256">
        <v>13</v>
      </c>
      <c r="AD77" s="23" t="s">
        <v>817</v>
      </c>
      <c r="AE77" s="23" t="s">
        <v>488</v>
      </c>
      <c r="AF77" s="4" t="s">
        <v>49</v>
      </c>
      <c r="AG77" s="5" t="s">
        <v>159</v>
      </c>
      <c r="AH77" s="4" t="s">
        <v>268</v>
      </c>
      <c r="AI77" s="4" t="s">
        <v>379</v>
      </c>
      <c r="AJ77" s="4" t="s">
        <v>718</v>
      </c>
      <c r="AK77" s="4" t="s">
        <v>632</v>
      </c>
    </row>
    <row r="78" spans="1:37" ht="14.65" thickBot="1" x14ac:dyDescent="0.5">
      <c r="A78" s="257"/>
      <c r="B78" s="23" t="str">
        <f>IF($B$4="English",AD78,IF($B$4="French",AE78,IF($B$4="Spanish",AF78,IF($B$4="Arabic",AG78,IF($B$4="Chinese",AH78,IF($B$4="Indonesian",AI78,IF($B$4="Russian",AJ78,IF($B$4="Thai",AK78,""))))))))</f>
        <v>refined</v>
      </c>
      <c r="C78" s="11"/>
      <c r="D78" s="16"/>
      <c r="E78" s="53" t="str">
        <f>IF(C78+D78&gt;1, "You cannot have the same word as least and most.  Please choose only one option per word","" )</f>
        <v/>
      </c>
      <c r="V78" s="55"/>
      <c r="W78" s="55"/>
      <c r="X78" s="55"/>
      <c r="Y78" s="55"/>
      <c r="Z78" s="50" t="str">
        <f>IF(C78=1,"n","")</f>
        <v/>
      </c>
      <c r="AA78" s="50" t="str">
        <f>IF(D78=1,"n","")</f>
        <v/>
      </c>
      <c r="AB78" s="4"/>
      <c r="AC78" s="257"/>
      <c r="AD78" s="24" t="s">
        <v>818</v>
      </c>
      <c r="AE78" s="24" t="s">
        <v>489</v>
      </c>
      <c r="AF78" s="4" t="s">
        <v>50</v>
      </c>
      <c r="AG78" s="5" t="s">
        <v>160</v>
      </c>
      <c r="AH78" s="4" t="s">
        <v>269</v>
      </c>
      <c r="AI78" s="4" t="s">
        <v>380</v>
      </c>
      <c r="AJ78" s="4" t="s">
        <v>719</v>
      </c>
      <c r="AK78" s="4" t="s">
        <v>633</v>
      </c>
    </row>
    <row r="79" spans="1:37" ht="14.65" thickBot="1" x14ac:dyDescent="0.5">
      <c r="A79" s="257"/>
      <c r="B79" s="23" t="str">
        <f>IF($B$4="English",AD79,IF($B$4="French",AE79,IF($B$4="Spanish",AF79,IF($B$4="Arabic",AG79,IF($B$4="Chinese",AH79,IF($B$4="Indonesian",AI79,IF($B$4="Russian",AJ79,IF($B$4="Thai",AK79,""))))))))</f>
        <v>impatient</v>
      </c>
      <c r="C79" s="11"/>
      <c r="D79" s="16"/>
      <c r="E79" s="53" t="str">
        <f>IF(C79+D79&gt;1, "You cannot have the same word as least and most.  Please choose only one option per word","" )</f>
        <v/>
      </c>
      <c r="V79" s="55"/>
      <c r="W79" s="55"/>
      <c r="X79" s="55"/>
      <c r="Y79" s="55"/>
      <c r="Z79" s="50" t="str">
        <f>IF(C79=1,"d","")</f>
        <v/>
      </c>
      <c r="AA79" s="50" t="str">
        <f>IF(D79=1,"d","")</f>
        <v/>
      </c>
      <c r="AB79" s="4"/>
      <c r="AC79" s="257"/>
      <c r="AD79" s="24" t="s">
        <v>819</v>
      </c>
      <c r="AE79" s="24" t="s">
        <v>381</v>
      </c>
      <c r="AF79" s="4" t="s">
        <v>51</v>
      </c>
      <c r="AG79" s="5" t="s">
        <v>161</v>
      </c>
      <c r="AH79" s="4" t="s">
        <v>270</v>
      </c>
      <c r="AI79" s="4" t="s">
        <v>381</v>
      </c>
      <c r="AJ79" s="4" t="s">
        <v>720</v>
      </c>
      <c r="AK79" s="4" t="s">
        <v>634</v>
      </c>
    </row>
    <row r="80" spans="1:37" ht="14.65" thickBot="1" x14ac:dyDescent="0.5">
      <c r="A80" s="258"/>
      <c r="B80" s="29" t="str">
        <f>IF($B$4="English",AD80,IF($B$4="French",AE80,IF($B$4="Spanish",AF80,IF($B$4="Arabic",AG80,IF($B$4="Chinese",AH80,IF($B$4="Indonesian",AI80,IF($B$4="Russian",AJ80,IF($B$4="Thai",AK80,""))))))))</f>
        <v>contented</v>
      </c>
      <c r="C80" s="12"/>
      <c r="D80" s="17"/>
      <c r="E80" s="53" t="str">
        <f>IF(C80+D80&gt;1, "You cannot have the same word as least and most.  Please choose only one option per word","" )</f>
        <v/>
      </c>
      <c r="V80" s="55"/>
      <c r="W80" s="55"/>
      <c r="X80" s="55"/>
      <c r="Y80" s="55"/>
      <c r="Z80" s="50" t="str">
        <f>IF(C80=1,"a","")</f>
        <v/>
      </c>
      <c r="AA80" s="50" t="str">
        <f>IF(D80=1,"a","")</f>
        <v/>
      </c>
      <c r="AB80" s="4"/>
      <c r="AC80" s="258"/>
      <c r="AD80" s="25" t="s">
        <v>820</v>
      </c>
      <c r="AE80" s="25" t="s">
        <v>490</v>
      </c>
      <c r="AF80" s="4" t="s">
        <v>52</v>
      </c>
      <c r="AG80" s="5" t="s">
        <v>162</v>
      </c>
      <c r="AH80" s="4" t="s">
        <v>271</v>
      </c>
      <c r="AI80" s="4" t="s">
        <v>382</v>
      </c>
      <c r="AJ80" s="4" t="s">
        <v>721</v>
      </c>
      <c r="AK80" s="4" t="s">
        <v>635</v>
      </c>
    </row>
    <row r="81" spans="1:37" ht="28.9" thickBot="1" x14ac:dyDescent="0.5">
      <c r="A81" s="61"/>
      <c r="B81" s="64"/>
      <c r="C81" s="60" t="str">
        <f>IF(C77+C78+C79+C80&gt;1,"Please choose only 1 option for Least Like You",IF((C77+C78+C79+C80)&lt;1,"Enter a 1 for the word above least like you",""))</f>
        <v>Enter a 1 for the word above least like you</v>
      </c>
      <c r="D81" s="60" t="str">
        <f>IF(D77+D78+D79+D80&gt;1,"Please choose only 1 option for Least Like You",IF(D77+D78+D79+D80&lt;1,"Enter a 1 for the word above most like you",""))</f>
        <v>Enter a 1 for the word above most like you</v>
      </c>
      <c r="E81" s="54"/>
      <c r="V81" s="55"/>
      <c r="W81" s="55"/>
      <c r="X81" s="55"/>
      <c r="Y81" s="55"/>
      <c r="Z81" s="50"/>
      <c r="AA81" s="50"/>
      <c r="AB81" s="4"/>
      <c r="AD81" s="8"/>
      <c r="AE81" s="8"/>
      <c r="AF81" s="4"/>
      <c r="AG81" s="5"/>
      <c r="AH81" s="4"/>
      <c r="AI81" s="4"/>
      <c r="AJ81" s="4"/>
      <c r="AK81" s="4"/>
    </row>
    <row r="82" spans="1:37" ht="14.65" thickBot="1" x14ac:dyDescent="0.5">
      <c r="A82" s="55"/>
      <c r="B82" s="55"/>
      <c r="C82" s="58"/>
      <c r="D82" s="63"/>
      <c r="V82" s="55"/>
      <c r="W82" s="55"/>
      <c r="X82" s="55"/>
      <c r="Y82" s="55"/>
      <c r="AD82" s="6"/>
      <c r="AE82" s="6"/>
    </row>
    <row r="83" spans="1:37" ht="14.65" thickBot="1" x14ac:dyDescent="0.5">
      <c r="A83" s="256">
        <v>14</v>
      </c>
      <c r="B83" s="30" t="str">
        <f>IF($B$4="English",AD83,IF($B$4="French",AE83,IF($B$4="Spanish",AF83,IF($B$4="Arabic",AG83,IF($B$4="Chinese",AH83,IF($B$4="Indonesian",AI83,IF($B$4="Russian",AJ83,IF($B$4="Thai",AK83,""))))))))</f>
        <v>attractive</v>
      </c>
      <c r="C83" s="10"/>
      <c r="D83" s="15"/>
      <c r="E83" s="56" t="str">
        <f>IF(C83+D83&gt;1, "You cannot have the same word as least and most.  Please choose only one option per word","" )</f>
        <v/>
      </c>
      <c r="V83" s="55"/>
      <c r="W83" s="55"/>
      <c r="X83" s="55"/>
      <c r="Y83" s="55"/>
      <c r="Z83" s="50" t="str">
        <f>IF(C83=1,"e","")</f>
        <v/>
      </c>
      <c r="AA83" s="50" t="str">
        <f>IF(D83=1,"e","")</f>
        <v/>
      </c>
      <c r="AB83" s="4"/>
      <c r="AC83" s="256">
        <v>14</v>
      </c>
      <c r="AD83" s="20" t="s">
        <v>821</v>
      </c>
      <c r="AE83" s="20" t="s">
        <v>491</v>
      </c>
      <c r="AF83" s="4" t="s">
        <v>53</v>
      </c>
      <c r="AG83" s="5" t="s">
        <v>163</v>
      </c>
      <c r="AH83" s="4" t="s">
        <v>272</v>
      </c>
      <c r="AI83" s="4" t="s">
        <v>383</v>
      </c>
      <c r="AJ83" s="4" t="s">
        <v>566</v>
      </c>
      <c r="AK83" s="4" t="s">
        <v>636</v>
      </c>
    </row>
    <row r="84" spans="1:37" ht="14.65" thickBot="1" x14ac:dyDescent="0.5">
      <c r="A84" s="257"/>
      <c r="B84" s="30" t="str">
        <f>IF($B$4="English",AD84,IF($B$4="French",AE84,IF($B$4="Spanish",AF84,IF($B$4="Arabic",AG84,IF($B$4="Chinese",AH84,IF($B$4="Indonesian",AI84,IF($B$4="Russian",AJ84,IF($B$4="Thai",AK84,""))))))))</f>
        <v>introverted</v>
      </c>
      <c r="C84" s="11"/>
      <c r="D84" s="16"/>
      <c r="E84" s="53" t="str">
        <f>IF(C84+D84&gt;1, "You cannot have the same word as least and most.  Please choose only one option per word","" )</f>
        <v/>
      </c>
      <c r="V84" s="55"/>
      <c r="W84" s="55"/>
      <c r="X84" s="55"/>
      <c r="Y84" s="55"/>
      <c r="Z84" s="50" t="str">
        <f>IF(C84=1,"n","")</f>
        <v/>
      </c>
      <c r="AA84" s="50" t="str">
        <f>IF(D84=1,"n","")</f>
        <v/>
      </c>
      <c r="AB84" s="4"/>
      <c r="AC84" s="257"/>
      <c r="AD84" s="21" t="s">
        <v>822</v>
      </c>
      <c r="AE84" s="21" t="s">
        <v>492</v>
      </c>
      <c r="AF84" s="4" t="s">
        <v>54</v>
      </c>
      <c r="AG84" s="5" t="s">
        <v>164</v>
      </c>
      <c r="AH84" s="4" t="s">
        <v>273</v>
      </c>
      <c r="AI84" s="4" t="s">
        <v>384</v>
      </c>
      <c r="AJ84" s="4" t="s">
        <v>722</v>
      </c>
      <c r="AK84" s="4" t="s">
        <v>384</v>
      </c>
    </row>
    <row r="85" spans="1:37" ht="14.65" thickBot="1" x14ac:dyDescent="0.5">
      <c r="A85" s="257"/>
      <c r="B85" s="30" t="str">
        <f>IF($B$4="English",AD85,IF($B$4="French",AE85,IF($B$4="Spanish",AF85,IF($B$4="Arabic",AG85,IF($B$4="Chinese",AH85,IF($B$4="Indonesian",AI85,IF($B$4="Russian",AJ85,IF($B$4="Thai",AK85,""))))))))</f>
        <v>vigorous</v>
      </c>
      <c r="C85" s="11"/>
      <c r="D85" s="16"/>
      <c r="E85" s="53" t="str">
        <f>IF(C85+D85&gt;1, "You cannot have the same word as least and most.  Please choose only one option per word","" )</f>
        <v/>
      </c>
      <c r="V85" s="55"/>
      <c r="W85" s="55"/>
      <c r="X85" s="55"/>
      <c r="Y85" s="55"/>
      <c r="Z85" s="50" t="str">
        <f>IF(C85=1,"d","")</f>
        <v/>
      </c>
      <c r="AA85" s="50" t="str">
        <f>IF(D85=1,"d","")</f>
        <v/>
      </c>
      <c r="AB85" s="4"/>
      <c r="AC85" s="257"/>
      <c r="AD85" s="21" t="s">
        <v>823</v>
      </c>
      <c r="AE85" s="21" t="s">
        <v>493</v>
      </c>
      <c r="AF85" s="4" t="s">
        <v>55</v>
      </c>
      <c r="AG85" s="5" t="s">
        <v>165</v>
      </c>
      <c r="AH85" s="4" t="s">
        <v>274</v>
      </c>
      <c r="AI85" s="4" t="s">
        <v>385</v>
      </c>
      <c r="AJ85" s="4" t="s">
        <v>567</v>
      </c>
      <c r="AK85" s="4" t="s">
        <v>637</v>
      </c>
    </row>
    <row r="86" spans="1:37" ht="14.65" thickBot="1" x14ac:dyDescent="0.5">
      <c r="A86" s="258"/>
      <c r="B86" s="30" t="str">
        <f>IF($B$4="English",AD86,IF($B$4="French",AE86,IF($B$4="Spanish",AF86,IF($B$4="Arabic",AG86,IF($B$4="Chinese",AH86,IF($B$4="Indonesian",AI86,IF($B$4="Russian",AJ86,IF($B$4="Thai",AK86,""))))))))</f>
        <v>patient</v>
      </c>
      <c r="C86" s="12"/>
      <c r="D86" s="17"/>
      <c r="E86" s="53" t="str">
        <f>IF(C86+D86&gt;1, "You cannot have the same word as least and most.  Please choose only one option per word","" )</f>
        <v/>
      </c>
      <c r="V86" s="55"/>
      <c r="W86" s="55"/>
      <c r="X86" s="55"/>
      <c r="Y86" s="55"/>
      <c r="Z86" s="50" t="str">
        <f>IF(C86=1,"a","")</f>
        <v/>
      </c>
      <c r="AA86" s="50" t="str">
        <f>IF(D86=1,"a","")</f>
        <v/>
      </c>
      <c r="AB86" s="4"/>
      <c r="AC86" s="258"/>
      <c r="AD86" s="22" t="s">
        <v>824</v>
      </c>
      <c r="AE86" s="22" t="s">
        <v>494</v>
      </c>
      <c r="AF86" s="4" t="s">
        <v>56</v>
      </c>
      <c r="AG86" s="5" t="s">
        <v>166</v>
      </c>
      <c r="AH86" s="4" t="s">
        <v>275</v>
      </c>
      <c r="AI86" s="4" t="s">
        <v>386</v>
      </c>
      <c r="AJ86" s="4" t="s">
        <v>723</v>
      </c>
      <c r="AK86" s="4" t="s">
        <v>638</v>
      </c>
    </row>
    <row r="87" spans="1:37" ht="28.9" thickBot="1" x14ac:dyDescent="0.5">
      <c r="A87" s="61"/>
      <c r="B87" s="64"/>
      <c r="C87" s="60" t="str">
        <f>IF(C83+C84+C85+C86&gt;1,"Please choose only 1 option for Least Like You",IF((C83+C84+C85+C86)&lt;1,"Enter a 1 for the word above least like you",""))</f>
        <v>Enter a 1 for the word above least like you</v>
      </c>
      <c r="D87" s="60" t="str">
        <f>IF(D83+D84+D85+D86&gt;1,"Please choose only 1 option for Least Like You",IF(D83+D84+D85+D86&lt;1,"Enter a 1 for the word above most like you",""))</f>
        <v>Enter a 1 for the word above most like you</v>
      </c>
      <c r="E87" s="54"/>
      <c r="V87" s="55"/>
      <c r="W87" s="55"/>
      <c r="X87" s="55"/>
      <c r="Y87" s="55"/>
      <c r="Z87" s="50"/>
      <c r="AA87" s="50"/>
      <c r="AB87" s="4"/>
      <c r="AD87" s="8"/>
      <c r="AE87" s="8"/>
      <c r="AF87" s="4"/>
      <c r="AG87" s="5"/>
      <c r="AH87" s="4"/>
      <c r="AI87" s="4"/>
      <c r="AJ87" s="4"/>
      <c r="AK87" s="4"/>
    </row>
    <row r="88" spans="1:37" ht="14.65" thickBot="1" x14ac:dyDescent="0.5">
      <c r="A88" s="55"/>
      <c r="B88" s="55"/>
      <c r="C88" s="58"/>
      <c r="D88" s="63"/>
      <c r="V88" s="55"/>
      <c r="W88" s="55"/>
      <c r="X88" s="55"/>
      <c r="Y88" s="55"/>
      <c r="AD88" s="6"/>
      <c r="AE88" s="6"/>
    </row>
    <row r="89" spans="1:37" ht="14.65" thickBot="1" x14ac:dyDescent="0.5">
      <c r="A89" s="256">
        <v>15</v>
      </c>
      <c r="B89" s="29" t="str">
        <f>IF($B$4="English",AD89,IF($B$4="French",AE89,IF($B$4="Spanish",AF89,IF($B$4="Arabic",AG89,IF($B$4="Chinese",AH89,IF($B$4="Indonesian",AI89,IF($B$4="Russian",AJ89,IF($B$4="Thai",AK89,""))))))))</f>
        <v>captivating</v>
      </c>
      <c r="C89" s="10"/>
      <c r="D89" s="15"/>
      <c r="E89" s="56" t="str">
        <f>IF(C89+D89&gt;1, "You cannot have the same word as least and most.  Please choose only one option per word","" )</f>
        <v/>
      </c>
      <c r="V89" s="55"/>
      <c r="W89" s="55"/>
      <c r="X89" s="55"/>
      <c r="Y89" s="55"/>
      <c r="Z89" s="50" t="str">
        <f>IF(C89=1,"e","")</f>
        <v/>
      </c>
      <c r="AA89" s="50" t="str">
        <f>IF(D89=1,"e","")</f>
        <v/>
      </c>
      <c r="AB89" s="4"/>
      <c r="AC89" s="256">
        <v>15</v>
      </c>
      <c r="AD89" s="23" t="s">
        <v>825</v>
      </c>
      <c r="AE89" s="23" t="s">
        <v>495</v>
      </c>
      <c r="AF89" s="4" t="s">
        <v>57</v>
      </c>
      <c r="AG89" s="5" t="s">
        <v>167</v>
      </c>
      <c r="AH89" s="4" t="s">
        <v>276</v>
      </c>
      <c r="AI89" s="4" t="s">
        <v>387</v>
      </c>
      <c r="AJ89" s="4" t="s">
        <v>568</v>
      </c>
      <c r="AK89" s="4" t="s">
        <v>639</v>
      </c>
    </row>
    <row r="90" spans="1:37" ht="14.65" thickBot="1" x14ac:dyDescent="0.5">
      <c r="A90" s="257"/>
      <c r="B90" s="23" t="str">
        <f>IF($B$4="English",AD90,IF($B$4="French",AE90,IF($B$4="Spanish",AF90,IF($B$4="Arabic",AG90,IF($B$4="Chinese",AH90,IF($B$4="Indonesian",AI90,IF($B$4="Russian",AJ90,IF($B$4="Thai",AK90,""))))))))</f>
        <v>easy-going</v>
      </c>
      <c r="C90" s="11"/>
      <c r="D90" s="16"/>
      <c r="E90" s="53" t="str">
        <f>IF(C90+D90&gt;1, "You cannot have the same word as least and most.  Please choose only one option per word","" )</f>
        <v/>
      </c>
      <c r="V90" s="55"/>
      <c r="W90" s="55"/>
      <c r="X90" s="55"/>
      <c r="Y90" s="55"/>
      <c r="Z90" s="50" t="str">
        <f>IF(C90=1,"a","")</f>
        <v/>
      </c>
      <c r="AA90" s="50" t="str">
        <f>IF(D90=1,"a","")</f>
        <v/>
      </c>
      <c r="AB90" s="4"/>
      <c r="AC90" s="257"/>
      <c r="AD90" s="24" t="s">
        <v>826</v>
      </c>
      <c r="AE90" s="24" t="s">
        <v>496</v>
      </c>
      <c r="AF90" s="4" t="s">
        <v>58</v>
      </c>
      <c r="AG90" s="5" t="s">
        <v>168</v>
      </c>
      <c r="AH90" s="4" t="s">
        <v>277</v>
      </c>
      <c r="AI90" s="4" t="s">
        <v>388</v>
      </c>
      <c r="AJ90" s="4" t="s">
        <v>724</v>
      </c>
      <c r="AK90" s="4" t="s">
        <v>640</v>
      </c>
    </row>
    <row r="91" spans="1:37" ht="14.65" thickBot="1" x14ac:dyDescent="0.5">
      <c r="A91" s="257"/>
      <c r="B91" s="23" t="str">
        <f>IF($B$4="English",AD91,IF($B$4="French",AE91,IF($B$4="Spanish",AF91,IF($B$4="Arabic",AG91,IF($B$4="Chinese",AH91,IF($B$4="Indonesian",AI91,IF($B$4="Russian",AJ91,IF($B$4="Thai",AK91,""))))))))</f>
        <v>demanding</v>
      </c>
      <c r="C91" s="11"/>
      <c r="D91" s="16"/>
      <c r="E91" s="53" t="str">
        <f>IF(C91+D91&gt;1, "You cannot have the same word as least and most.  Please choose only one option per word","" )</f>
        <v/>
      </c>
      <c r="V91" s="55"/>
      <c r="W91" s="55"/>
      <c r="X91" s="55"/>
      <c r="Y91" s="55"/>
      <c r="Z91" s="50" t="str">
        <f>IF(C91=1,"d","")</f>
        <v/>
      </c>
      <c r="AA91" s="50" t="str">
        <f>IF(D91=1,"d","")</f>
        <v/>
      </c>
      <c r="AB91" s="4"/>
      <c r="AC91" s="257"/>
      <c r="AD91" s="24" t="s">
        <v>827</v>
      </c>
      <c r="AE91" s="24" t="s">
        <v>497</v>
      </c>
      <c r="AF91" s="4" t="s">
        <v>59</v>
      </c>
      <c r="AG91" s="5" t="s">
        <v>169</v>
      </c>
      <c r="AH91" s="4" t="s">
        <v>278</v>
      </c>
      <c r="AI91" s="4" t="s">
        <v>389</v>
      </c>
      <c r="AJ91" s="4" t="s">
        <v>725</v>
      </c>
      <c r="AK91" s="4" t="s">
        <v>641</v>
      </c>
    </row>
    <row r="92" spans="1:37" ht="14.65" thickBot="1" x14ac:dyDescent="0.5">
      <c r="A92" s="258"/>
      <c r="B92" s="29" t="str">
        <f>IF($B$4="English",AD92,IF($B$4="French",AE92,IF($B$4="Spanish",AF92,IF($B$4="Arabic",AG92,IF($B$4="Chinese",AH92,IF($B$4="Indonesian",AI92,IF($B$4="Russian",AJ92,IF($B$4="Thai",AK92,""))))))))</f>
        <v>compliant</v>
      </c>
      <c r="C92" s="12"/>
      <c r="D92" s="17"/>
      <c r="E92" s="53" t="str">
        <f>IF(C92+D92&gt;1, "You cannot have the same word as least and most.  Please choose only one option per word","" )</f>
        <v/>
      </c>
      <c r="V92" s="55"/>
      <c r="W92" s="55"/>
      <c r="X92" s="55"/>
      <c r="Y92" s="55"/>
      <c r="Z92" s="50" t="str">
        <f>IF(C92=1,"n","")</f>
        <v/>
      </c>
      <c r="AA92" s="50" t="str">
        <f>IF(D92=1,"n","")</f>
        <v/>
      </c>
      <c r="AB92" s="4"/>
      <c r="AC92" s="258"/>
      <c r="AD92" s="25" t="s">
        <v>828</v>
      </c>
      <c r="AE92" s="25" t="s">
        <v>498</v>
      </c>
      <c r="AF92" s="4" t="s">
        <v>60</v>
      </c>
      <c r="AG92" s="5" t="s">
        <v>170</v>
      </c>
      <c r="AH92" s="4" t="s">
        <v>279</v>
      </c>
      <c r="AI92" s="4" t="s">
        <v>390</v>
      </c>
      <c r="AJ92" s="4" t="s">
        <v>726</v>
      </c>
      <c r="AK92" s="4" t="s">
        <v>642</v>
      </c>
    </row>
    <row r="93" spans="1:37" ht="28.9" thickBot="1" x14ac:dyDescent="0.5">
      <c r="A93" s="61"/>
      <c r="B93" s="64"/>
      <c r="C93" s="60" t="str">
        <f>IF(C89+C90+C91+C92&gt;1,"Please choose only 1 option for Least Like You",IF((C89+C90+C91+C92)&lt;1,"Enter a 1 for the word above least like you",""))</f>
        <v>Enter a 1 for the word above least like you</v>
      </c>
      <c r="D93" s="60" t="str">
        <f>IF(D89+D90+D91+D92&gt;1,"Please choose only 1 option for Least Like You",IF(D89+D90+D91+D92&lt;1,"Enter a 1 for the word above most like you",""))</f>
        <v>Enter a 1 for the word above most like you</v>
      </c>
      <c r="E93" s="54"/>
      <c r="V93" s="55"/>
      <c r="W93" s="55"/>
      <c r="X93" s="55"/>
      <c r="Y93" s="55"/>
      <c r="Z93" s="50"/>
      <c r="AA93" s="50"/>
      <c r="AB93" s="4"/>
      <c r="AD93" s="8"/>
      <c r="AE93" s="8"/>
      <c r="AF93" s="4"/>
      <c r="AG93" s="5"/>
      <c r="AH93" s="4"/>
      <c r="AI93" s="4"/>
      <c r="AJ93" s="4"/>
      <c r="AK93" s="4"/>
    </row>
    <row r="94" spans="1:37" ht="14.65" thickBot="1" x14ac:dyDescent="0.5">
      <c r="A94" s="55"/>
      <c r="B94" s="55"/>
      <c r="C94" s="58"/>
      <c r="D94" s="63"/>
      <c r="V94" s="55"/>
      <c r="W94" s="55"/>
      <c r="X94" s="55"/>
      <c r="Y94" s="55"/>
      <c r="AD94" s="6"/>
      <c r="AE94" s="6"/>
    </row>
    <row r="95" spans="1:37" ht="14.65" thickBot="1" x14ac:dyDescent="0.5">
      <c r="A95" s="256">
        <v>16</v>
      </c>
      <c r="B95" s="30" t="str">
        <f>IF($B$4="English",AD95,IF($B$4="French",AE95,IF($B$4="Spanish",AF95,IF($B$4="Arabic",AG95,IF($B$4="Chinese",AH95,IF($B$4="Indonesian",AI95,IF($B$4="Russian",AJ95,IF($B$4="Thai",AK95,""))))))))</f>
        <v>adventurous</v>
      </c>
      <c r="C95" s="10"/>
      <c r="D95" s="15"/>
      <c r="E95" s="56" t="str">
        <f>IF(C95+D95&gt;1, "You cannot have the same word as least and most.  Please choose only one option per word","" )</f>
        <v/>
      </c>
      <c r="V95" s="55"/>
      <c r="W95" s="55"/>
      <c r="X95" s="55"/>
      <c r="Y95" s="55"/>
      <c r="Z95" s="50" t="str">
        <f>IF(C95=1,"e","")</f>
        <v/>
      </c>
      <c r="AA95" s="50" t="str">
        <f>IF(D95=1,"e","")</f>
        <v/>
      </c>
      <c r="AB95" s="4"/>
      <c r="AC95" s="256">
        <v>16</v>
      </c>
      <c r="AD95" s="20" t="s">
        <v>829</v>
      </c>
      <c r="AE95" s="20" t="s">
        <v>499</v>
      </c>
      <c r="AF95" s="4" t="s">
        <v>61</v>
      </c>
      <c r="AG95" s="5" t="s">
        <v>171</v>
      </c>
      <c r="AH95" s="4" t="s">
        <v>280</v>
      </c>
      <c r="AI95" s="4" t="s">
        <v>391</v>
      </c>
      <c r="AJ95" s="4" t="s">
        <v>569</v>
      </c>
      <c r="AK95" s="4" t="s">
        <v>643</v>
      </c>
    </row>
    <row r="96" spans="1:37" ht="14.65" thickBot="1" x14ac:dyDescent="0.5">
      <c r="A96" s="257"/>
      <c r="B96" s="30" t="str">
        <f>IF($B$4="English",AD96,IF($B$4="French",AE96,IF($B$4="Spanish",AF96,IF($B$4="Arabic",AG96,IF($B$4="Chinese",AH96,IF($B$4="Indonesian",AI96,IF($B$4="Russian",AJ96,IF($B$4="Thai",AK96,""))))))))</f>
        <v>insightful</v>
      </c>
      <c r="C96" s="11"/>
      <c r="D96" s="16"/>
      <c r="E96" s="53" t="str">
        <f>IF(C96+D96&gt;1, "You cannot have the same word as least and most.  Please choose only one option per word","" )</f>
        <v/>
      </c>
      <c r="V96" s="55"/>
      <c r="W96" s="55"/>
      <c r="X96" s="55"/>
      <c r="Y96" s="55"/>
      <c r="Z96" s="50" t="str">
        <f>IF(C96=1,"n","")</f>
        <v/>
      </c>
      <c r="AA96" s="50" t="str">
        <f>IF(D96=1,"n","")</f>
        <v/>
      </c>
      <c r="AB96" s="4"/>
      <c r="AC96" s="257"/>
      <c r="AD96" s="21" t="s">
        <v>830</v>
      </c>
      <c r="AE96" s="21" t="s">
        <v>500</v>
      </c>
      <c r="AF96" s="4" t="s">
        <v>62</v>
      </c>
      <c r="AG96" s="5" t="s">
        <v>172</v>
      </c>
      <c r="AH96" s="4" t="s">
        <v>281</v>
      </c>
      <c r="AI96" s="4" t="s">
        <v>392</v>
      </c>
      <c r="AJ96" s="4" t="s">
        <v>570</v>
      </c>
      <c r="AK96" s="4" t="s">
        <v>644</v>
      </c>
    </row>
    <row r="97" spans="1:37" ht="14.65" thickBot="1" x14ac:dyDescent="0.5">
      <c r="A97" s="257"/>
      <c r="B97" s="30" t="str">
        <f>IF($B$4="English",AD97,IF($B$4="French",AE97,IF($B$4="Spanish",AF97,IF($B$4="Arabic",AG97,IF($B$4="Chinese",AH97,IF($B$4="Indonesian",AI97,IF($B$4="Russian",AJ97,IF($B$4="Thai",AK97,""))))))))</f>
        <v>out-going</v>
      </c>
      <c r="C97" s="11"/>
      <c r="D97" s="16"/>
      <c r="E97" s="53" t="str">
        <f>IF(C97+D97&gt;1, "You cannot have the same word as least and most.  Please choose only one option per word","" )</f>
        <v/>
      </c>
      <c r="V97" s="55"/>
      <c r="W97" s="55"/>
      <c r="X97" s="55"/>
      <c r="Y97" s="55"/>
      <c r="Z97" s="50" t="str">
        <f>IF(C97=1,"d","")</f>
        <v/>
      </c>
      <c r="AA97" s="50" t="str">
        <f>IF(D97=1,"d","")</f>
        <v/>
      </c>
      <c r="AB97" s="4"/>
      <c r="AC97" s="257"/>
      <c r="AD97" s="21" t="s">
        <v>831</v>
      </c>
      <c r="AE97" s="21" t="s">
        <v>501</v>
      </c>
      <c r="AF97" s="4" t="s">
        <v>63</v>
      </c>
      <c r="AG97" s="5" t="s">
        <v>173</v>
      </c>
      <c r="AH97" s="4" t="s">
        <v>282</v>
      </c>
      <c r="AI97" s="4" t="s">
        <v>393</v>
      </c>
      <c r="AJ97" s="4" t="s">
        <v>727</v>
      </c>
      <c r="AK97" s="4" t="s">
        <v>645</v>
      </c>
    </row>
    <row r="98" spans="1:37" ht="14.65" thickBot="1" x14ac:dyDescent="0.5">
      <c r="A98" s="258"/>
      <c r="B98" s="30" t="str">
        <f>IF($B$4="English",AD98,IF($B$4="French",AE98,IF($B$4="Spanish",AF98,IF($B$4="Arabic",AG98,IF($B$4="Chinese",AH98,IF($B$4="Indonesian",AI98,IF($B$4="Russian",AJ98,IF($B$4="Thai",AK98,""))))))))</f>
        <v>moderate</v>
      </c>
      <c r="C98" s="12"/>
      <c r="D98" s="17"/>
      <c r="E98" s="53" t="str">
        <f>IF(C98+D98&gt;1, "You cannot have the same word as least and most.  Please choose only one option per word","" )</f>
        <v/>
      </c>
      <c r="V98" s="55"/>
      <c r="W98" s="55"/>
      <c r="X98" s="55"/>
      <c r="Y98" s="55"/>
      <c r="Z98" s="50" t="str">
        <f>IF(C98=1,"a","")</f>
        <v/>
      </c>
      <c r="AA98" s="50" t="str">
        <f>IF(D98=1,"a","")</f>
        <v/>
      </c>
      <c r="AB98" s="4"/>
      <c r="AC98" s="258"/>
      <c r="AD98" s="22" t="s">
        <v>832</v>
      </c>
      <c r="AE98" s="22" t="s">
        <v>502</v>
      </c>
      <c r="AF98" s="4" t="s">
        <v>64</v>
      </c>
      <c r="AG98" s="5" t="s">
        <v>174</v>
      </c>
      <c r="AH98" s="4" t="s">
        <v>283</v>
      </c>
      <c r="AI98" s="4" t="s">
        <v>394</v>
      </c>
      <c r="AJ98" s="4" t="s">
        <v>571</v>
      </c>
      <c r="AK98" s="4" t="s">
        <v>646</v>
      </c>
    </row>
    <row r="99" spans="1:37" ht="28.9" thickBot="1" x14ac:dyDescent="0.5">
      <c r="A99" s="61"/>
      <c r="B99" s="64"/>
      <c r="C99" s="60" t="str">
        <f>IF(C95+C96+C97+C98&gt;1,"Please choose only 1 option for Least Like You",IF((C95+C96+C97+C98)&lt;1,"Enter a 1 for the word above least like you",""))</f>
        <v>Enter a 1 for the word above least like you</v>
      </c>
      <c r="D99" s="60" t="str">
        <f>IF(D95+D96+D97+D98&gt;1,"Please choose only 1 option for Least Like You",IF(D95+D96+D97+D98&lt;1,"Enter a 1 for the word above most like you",""))</f>
        <v>Enter a 1 for the word above most like you</v>
      </c>
      <c r="E99" s="54"/>
      <c r="V99" s="55"/>
      <c r="W99" s="55"/>
      <c r="X99" s="55"/>
      <c r="Y99" s="55"/>
      <c r="Z99" s="50"/>
      <c r="AA99" s="50"/>
      <c r="AB99" s="4"/>
      <c r="AD99" s="8"/>
      <c r="AE99" s="8"/>
      <c r="AF99" s="4"/>
      <c r="AG99" s="5"/>
      <c r="AH99" s="4"/>
      <c r="AI99" s="4"/>
      <c r="AJ99" s="4"/>
      <c r="AK99" s="4"/>
    </row>
    <row r="100" spans="1:37" ht="14.65" thickBot="1" x14ac:dyDescent="0.5">
      <c r="A100" s="55"/>
      <c r="B100" s="55"/>
      <c r="C100" s="58"/>
      <c r="D100" s="63"/>
      <c r="V100" s="55"/>
      <c r="W100" s="55"/>
      <c r="X100" s="55"/>
      <c r="Y100" s="55"/>
      <c r="AD100" s="6"/>
      <c r="AE100" s="6"/>
    </row>
    <row r="101" spans="1:37" ht="14.65" thickBot="1" x14ac:dyDescent="0.5">
      <c r="A101" s="256">
        <v>17</v>
      </c>
      <c r="B101" s="29" t="str">
        <f>IF($B$4="English",AD101,IF($B$4="French",AE101,IF($B$4="Spanish",AF101,IF($B$4="Arabic",AG101,IF($B$4="Chinese",AH101,IF($B$4="Indonesian",AI101,IF($B$4="Russian",AJ101,IF($B$4="Thai",AK101,""))))))))</f>
        <v>gentle</v>
      </c>
      <c r="C101" s="10"/>
      <c r="D101" s="15"/>
      <c r="E101" s="56" t="str">
        <f>IF(C101+D101&gt;1, "You cannot have the same word as least and most.  Please choose only one option per word","" )</f>
        <v/>
      </c>
      <c r="V101" s="55"/>
      <c r="W101" s="55"/>
      <c r="X101" s="55"/>
      <c r="Y101" s="55"/>
      <c r="Z101" s="50" t="str">
        <f>IF(C101=1,"a","")</f>
        <v/>
      </c>
      <c r="AA101" s="50" t="str">
        <f>IF(D101=1,"a","")</f>
        <v/>
      </c>
      <c r="AB101" s="4"/>
      <c r="AC101" s="256">
        <v>17</v>
      </c>
      <c r="AD101" s="23" t="s">
        <v>833</v>
      </c>
      <c r="AE101" s="23" t="s">
        <v>503</v>
      </c>
      <c r="AF101" s="4" t="s">
        <v>65</v>
      </c>
      <c r="AG101" s="5" t="s">
        <v>175</v>
      </c>
      <c r="AH101" s="4" t="s">
        <v>284</v>
      </c>
      <c r="AI101" s="4" t="s">
        <v>395</v>
      </c>
      <c r="AJ101" s="4" t="s">
        <v>572</v>
      </c>
      <c r="AK101" s="4" t="s">
        <v>647</v>
      </c>
    </row>
    <row r="102" spans="1:37" ht="14.65" thickBot="1" x14ac:dyDescent="0.5">
      <c r="A102" s="257"/>
      <c r="B102" s="23" t="str">
        <f>IF($B$4="English",AD102,IF($B$4="French",AE102,IF($B$4="Spanish",AF102,IF($B$4="Arabic",AG102,IF($B$4="Chinese",AH102,IF($B$4="Indonesian",AI102,IF($B$4="Russian",AJ102,IF($B$4="Thai",AK102,""))))))))</f>
        <v>persuasive</v>
      </c>
      <c r="C102" s="11"/>
      <c r="D102" s="16"/>
      <c r="E102" s="53" t="str">
        <f>IF(C102+D102&gt;1, "You cannot have the same word as least and most.  Please choose only one option per word","" )</f>
        <v/>
      </c>
      <c r="V102" s="55"/>
      <c r="W102" s="55"/>
      <c r="X102" s="55"/>
      <c r="Y102" s="55"/>
      <c r="Z102" s="50" t="str">
        <f>IF(C102=1,"d","")</f>
        <v/>
      </c>
      <c r="AA102" s="50" t="str">
        <f>IF(D102=1,"d","")</f>
        <v/>
      </c>
      <c r="AB102" s="4"/>
      <c r="AC102" s="257"/>
      <c r="AD102" s="24" t="s">
        <v>834</v>
      </c>
      <c r="AE102" s="24" t="s">
        <v>504</v>
      </c>
      <c r="AF102" s="4" t="s">
        <v>66</v>
      </c>
      <c r="AG102" s="5" t="s">
        <v>176</v>
      </c>
      <c r="AH102" s="4" t="s">
        <v>285</v>
      </c>
      <c r="AI102" s="4" t="s">
        <v>396</v>
      </c>
      <c r="AJ102" s="4" t="s">
        <v>728</v>
      </c>
      <c r="AK102" s="4" t="s">
        <v>648</v>
      </c>
    </row>
    <row r="103" spans="1:37" ht="14.65" thickBot="1" x14ac:dyDescent="0.5">
      <c r="A103" s="257"/>
      <c r="B103" s="23" t="str">
        <f>IF($B$4="English",AD103,IF($B$4="French",AE103,IF($B$4="Spanish",AF103,IF($B$4="Arabic",AG103,IF($B$4="Chinese",AH103,IF($B$4="Indonesian",AI103,IF($B$4="Russian",AJ103,IF($B$4="Thai",AK103,""))))))))</f>
        <v>humble</v>
      </c>
      <c r="C103" s="11"/>
      <c r="D103" s="16"/>
      <c r="E103" s="53" t="str">
        <f>IF(C103+D103&gt;1, "You cannot have the same word as least and most.  Please choose only one option per word","" )</f>
        <v/>
      </c>
      <c r="V103" s="55"/>
      <c r="W103" s="55"/>
      <c r="X103" s="55"/>
      <c r="Y103" s="55"/>
      <c r="Z103" s="50" t="str">
        <f>IF(C103=1,"n","")</f>
        <v/>
      </c>
      <c r="AA103" s="50" t="str">
        <f>IF(D103=1,"n","")</f>
        <v/>
      </c>
      <c r="AB103" s="4"/>
      <c r="AC103" s="257"/>
      <c r="AD103" s="24" t="s">
        <v>835</v>
      </c>
      <c r="AE103" s="24" t="s">
        <v>505</v>
      </c>
      <c r="AF103" s="4" t="s">
        <v>67</v>
      </c>
      <c r="AG103" s="5" t="s">
        <v>177</v>
      </c>
      <c r="AH103" s="4" t="s">
        <v>286</v>
      </c>
      <c r="AI103" s="4" t="s">
        <v>397</v>
      </c>
      <c r="AJ103" s="4" t="s">
        <v>729</v>
      </c>
      <c r="AK103" s="4" t="s">
        <v>649</v>
      </c>
    </row>
    <row r="104" spans="1:37" ht="14.65" thickBot="1" x14ac:dyDescent="0.5">
      <c r="A104" s="258"/>
      <c r="B104" s="29" t="str">
        <f>IF($B$4="English",AD104,IF($B$4="French",AE104,IF($B$4="Spanish",AF104,IF($B$4="Arabic",AG104,IF($B$4="Chinese",AH104,IF($B$4="Indonesian",AI104,IF($B$4="Russian",AJ104,IF($B$4="Thai",AK104,""))))))))</f>
        <v>original</v>
      </c>
      <c r="C104" s="12"/>
      <c r="D104" s="17"/>
      <c r="E104" s="53" t="str">
        <f>IF(C104+D104&gt;1, "You cannot have the same word as least and most.  Please choose only one option per word","" )</f>
        <v/>
      </c>
      <c r="V104" s="55"/>
      <c r="W104" s="55"/>
      <c r="X104" s="55"/>
      <c r="Y104" s="55"/>
      <c r="Z104" s="50" t="str">
        <f>IF(C104=1,"e","")</f>
        <v/>
      </c>
      <c r="AA104" s="50" t="str">
        <f>IF(D104=1,"e","")</f>
        <v/>
      </c>
      <c r="AB104" s="4"/>
      <c r="AC104" s="258"/>
      <c r="AD104" s="25" t="s">
        <v>836</v>
      </c>
      <c r="AE104" s="25" t="s">
        <v>68</v>
      </c>
      <c r="AF104" s="4" t="s">
        <v>68</v>
      </c>
      <c r="AG104" s="5" t="s">
        <v>178</v>
      </c>
      <c r="AH104" s="4" t="s">
        <v>287</v>
      </c>
      <c r="AI104" s="4" t="s">
        <v>398</v>
      </c>
      <c r="AJ104" s="4" t="s">
        <v>573</v>
      </c>
      <c r="AK104" s="4" t="s">
        <v>650</v>
      </c>
    </row>
    <row r="105" spans="1:37" ht="28.9" thickBot="1" x14ac:dyDescent="0.5">
      <c r="A105" s="61"/>
      <c r="B105" s="64"/>
      <c r="C105" s="60" t="str">
        <f>IF(C101+C102+C103+C104&gt;1,"Please choose only 1 option for Least Like You",IF((C101+C102+C103+C104)&lt;1,"Enter a 1 for the word above least like you",""))</f>
        <v>Enter a 1 for the word above least like you</v>
      </c>
      <c r="D105" s="60" t="str">
        <f>IF(D101+D102+D103+D104&gt;1,"Please choose only 1 option for Least Like You",IF(D101+D102+D103+D104&lt;1,"Enter a 1 for the word above most like you",""))</f>
        <v>Enter a 1 for the word above most like you</v>
      </c>
      <c r="E105" s="54"/>
      <c r="V105" s="55"/>
      <c r="W105" s="55"/>
      <c r="X105" s="55"/>
      <c r="Y105" s="55"/>
      <c r="Z105" s="50"/>
      <c r="AA105" s="50"/>
      <c r="AB105" s="4"/>
      <c r="AD105" s="8"/>
      <c r="AE105" s="8"/>
      <c r="AF105" s="4"/>
      <c r="AG105" s="5"/>
      <c r="AH105" s="4"/>
      <c r="AI105" s="4"/>
      <c r="AJ105" s="4"/>
      <c r="AK105" s="4"/>
    </row>
    <row r="106" spans="1:37" ht="14.65" thickBot="1" x14ac:dyDescent="0.5">
      <c r="A106" s="55"/>
      <c r="B106" s="55"/>
      <c r="C106" s="58"/>
      <c r="D106" s="63"/>
      <c r="V106" s="55"/>
      <c r="W106" s="55"/>
      <c r="X106" s="55"/>
      <c r="Y106" s="55"/>
      <c r="AD106" s="6"/>
      <c r="AE106" s="6"/>
    </row>
    <row r="107" spans="1:37" ht="14.65" thickBot="1" x14ac:dyDescent="0.5">
      <c r="A107" s="256">
        <v>18</v>
      </c>
      <c r="B107" s="30" t="str">
        <f>IF($B$4="English",AD107,IF($B$4="French",AE107,IF($B$4="Spanish",AF107,IF($B$4="Arabic",AG107,IF($B$4="Chinese",AH107,IF($B$4="Indonesian",AI107,IF($B$4="Russian",AJ107,IF($B$4="Thai",AK107,""))))))))</f>
        <v>expressive</v>
      </c>
      <c r="C107" s="10"/>
      <c r="D107" s="15"/>
      <c r="E107" s="56" t="str">
        <f>IF(C107+D107&gt;1, "You cannot have the same word as least and most.  Please choose only one option per word","" )</f>
        <v/>
      </c>
      <c r="V107" s="55"/>
      <c r="W107" s="55"/>
      <c r="X107" s="55"/>
      <c r="Y107" s="55"/>
      <c r="Z107" s="50" t="str">
        <f>IF(C107=1,"e","")</f>
        <v/>
      </c>
      <c r="AA107" s="50" t="str">
        <f>IF(D107=1,"e","")</f>
        <v/>
      </c>
      <c r="AB107" s="4"/>
      <c r="AC107" s="256">
        <v>18</v>
      </c>
      <c r="AD107" s="20" t="s">
        <v>837</v>
      </c>
      <c r="AE107" s="20" t="s">
        <v>506</v>
      </c>
      <c r="AF107" s="4" t="s">
        <v>69</v>
      </c>
      <c r="AG107" s="5" t="s">
        <v>179</v>
      </c>
      <c r="AH107" s="4" t="s">
        <v>288</v>
      </c>
      <c r="AI107" s="4" t="s">
        <v>399</v>
      </c>
      <c r="AJ107" s="4" t="s">
        <v>732</v>
      </c>
      <c r="AK107" s="4" t="s">
        <v>651</v>
      </c>
    </row>
    <row r="108" spans="1:37" ht="14.65" thickBot="1" x14ac:dyDescent="0.5">
      <c r="A108" s="257"/>
      <c r="B108" s="30" t="str">
        <f>IF($B$4="English",AD108,IF($B$4="French",AE108,IF($B$4="Spanish",AF108,IF($B$4="Arabic",AG108,IF($B$4="Chinese",AH108,IF($B$4="Indonesian",AI108,IF($B$4="Russian",AJ108,IF($B$4="Thai",AK108,""))))))))</f>
        <v>controlled</v>
      </c>
      <c r="C108" s="11"/>
      <c r="D108" s="16"/>
      <c r="E108" s="53" t="str">
        <f>IF(C108+D108&gt;1, "You cannot have the same word as least and most.  Please choose only one option per word","" )</f>
        <v/>
      </c>
      <c r="V108" s="55"/>
      <c r="W108" s="55"/>
      <c r="X108" s="55"/>
      <c r="Y108" s="55"/>
      <c r="Z108" s="50" t="str">
        <f>IF(C108=1,"n","")</f>
        <v/>
      </c>
      <c r="AA108" s="50" t="str">
        <f>IF(D108=1,"n","")</f>
        <v/>
      </c>
      <c r="AB108" s="4"/>
      <c r="AC108" s="257"/>
      <c r="AD108" s="21" t="s">
        <v>838</v>
      </c>
      <c r="AE108" s="21" t="s">
        <v>507</v>
      </c>
      <c r="AF108" s="4" t="s">
        <v>70</v>
      </c>
      <c r="AG108" s="5" t="s">
        <v>180</v>
      </c>
      <c r="AH108" s="4" t="s">
        <v>289</v>
      </c>
      <c r="AI108" s="4" t="s">
        <v>400</v>
      </c>
      <c r="AJ108" s="4" t="s">
        <v>730</v>
      </c>
      <c r="AK108" s="4" t="s">
        <v>652</v>
      </c>
    </row>
    <row r="109" spans="1:37" ht="14.65" thickBot="1" x14ac:dyDescent="0.5">
      <c r="A109" s="257"/>
      <c r="B109" s="30" t="str">
        <f>IF($B$4="English",AD109,IF($B$4="French",AE109,IF($B$4="Spanish",AF109,IF($B$4="Arabic",AG109,IF($B$4="Chinese",AH109,IF($B$4="Indonesian",AI109,IF($B$4="Russian",AJ109,IF($B$4="Thai",AK109,""))))))))</f>
        <v>dominant</v>
      </c>
      <c r="C109" s="11"/>
      <c r="D109" s="16"/>
      <c r="E109" s="53" t="str">
        <f>IF(C109+D109&gt;1, "You cannot have the same word as least and most.  Please choose only one option per word","" )</f>
        <v/>
      </c>
      <c r="V109" s="55"/>
      <c r="W109" s="55"/>
      <c r="X109" s="55"/>
      <c r="Y109" s="55"/>
      <c r="Z109" s="50" t="str">
        <f>IF(C109=1,"d","")</f>
        <v/>
      </c>
      <c r="AA109" s="50" t="str">
        <f>IF(D109=1,"d","")</f>
        <v/>
      </c>
      <c r="AB109" s="4"/>
      <c r="AC109" s="257"/>
      <c r="AD109" s="21" t="s">
        <v>839</v>
      </c>
      <c r="AE109" s="21" t="s">
        <v>71</v>
      </c>
      <c r="AF109" s="4" t="s">
        <v>71</v>
      </c>
      <c r="AG109" s="5" t="s">
        <v>181</v>
      </c>
      <c r="AH109" s="4" t="s">
        <v>290</v>
      </c>
      <c r="AI109" s="4" t="s">
        <v>401</v>
      </c>
      <c r="AJ109" s="4" t="s">
        <v>731</v>
      </c>
      <c r="AK109" s="4" t="s">
        <v>653</v>
      </c>
    </row>
    <row r="110" spans="1:37" ht="14.65" thickBot="1" x14ac:dyDescent="0.5">
      <c r="A110" s="258"/>
      <c r="B110" s="30" t="str">
        <f>IF($B$4="English",AD110,IF($B$4="French",AE110,IF($B$4="Spanish",AF110,IF($B$4="Arabic",AG110,IF($B$4="Chinese",AH110,IF($B$4="Indonesian",AI110,IF($B$4="Russian",AJ110,IF($B$4="Thai",AK110,""))))))))</f>
        <v>responsive</v>
      </c>
      <c r="C110" s="12"/>
      <c r="D110" s="17"/>
      <c r="E110" s="53" t="str">
        <f>IF(C110+D110&gt;1, "You cannot have the same word as least and most.  Please choose only one option per word","" )</f>
        <v/>
      </c>
      <c r="V110" s="55"/>
      <c r="W110" s="55"/>
      <c r="X110" s="55"/>
      <c r="Y110" s="55"/>
      <c r="Z110" s="50" t="str">
        <f>IF(C110=1,"a","")</f>
        <v/>
      </c>
      <c r="AA110" s="50" t="str">
        <f>IF(D110=1,"a","")</f>
        <v/>
      </c>
      <c r="AB110" s="4"/>
      <c r="AC110" s="258"/>
      <c r="AD110" s="22" t="s">
        <v>840</v>
      </c>
      <c r="AE110" s="22" t="s">
        <v>508</v>
      </c>
      <c r="AF110" s="4" t="s">
        <v>72</v>
      </c>
      <c r="AG110" s="5" t="s">
        <v>182</v>
      </c>
      <c r="AH110" s="4" t="s">
        <v>291</v>
      </c>
      <c r="AI110" s="4" t="s">
        <v>402</v>
      </c>
      <c r="AJ110" s="4" t="s">
        <v>733</v>
      </c>
      <c r="AK110" s="4" t="s">
        <v>654</v>
      </c>
    </row>
    <row r="111" spans="1:37" ht="28.9" thickBot="1" x14ac:dyDescent="0.5">
      <c r="A111" s="61"/>
      <c r="B111" s="64"/>
      <c r="C111" s="60" t="str">
        <f>IF(C107+C108+C109+C110&gt;1,"Please choose only 1 option for Least Like You",IF((C107+C108+C109+C110)&lt;1,"Enter a 1 for the word above least like you",""))</f>
        <v>Enter a 1 for the word above least like you</v>
      </c>
      <c r="D111" s="60" t="str">
        <f>IF(D107+D108+D109+D110&gt;1,"Please choose only 1 option for Least Like You",IF(D107+D108+D109+D110&lt;1,"Enter a 1 for the word above most like you",""))</f>
        <v>Enter a 1 for the word above most like you</v>
      </c>
      <c r="E111" s="54"/>
      <c r="V111" s="55"/>
      <c r="W111" s="55"/>
      <c r="X111" s="55"/>
      <c r="Y111" s="55"/>
      <c r="Z111" s="50"/>
      <c r="AA111" s="50"/>
      <c r="AB111" s="4"/>
      <c r="AD111" s="8"/>
      <c r="AE111" s="8"/>
      <c r="AF111" s="4"/>
      <c r="AG111" s="5"/>
      <c r="AH111" s="4"/>
      <c r="AI111" s="4"/>
      <c r="AJ111" s="4"/>
      <c r="AK111" s="4"/>
    </row>
    <row r="112" spans="1:37" ht="14.65" thickBot="1" x14ac:dyDescent="0.5">
      <c r="A112" s="55"/>
      <c r="B112" s="55"/>
      <c r="C112" s="58"/>
      <c r="D112" s="63"/>
      <c r="V112" s="55"/>
      <c r="W112" s="55"/>
      <c r="X112" s="55"/>
      <c r="Y112" s="55"/>
      <c r="AD112" s="6"/>
      <c r="AE112" s="6"/>
    </row>
    <row r="113" spans="1:37" ht="14.65" thickBot="1" x14ac:dyDescent="0.5">
      <c r="A113" s="256">
        <v>19</v>
      </c>
      <c r="B113" s="29" t="str">
        <f>IF($B$4="English",AD113,IF($B$4="French",AE113,IF($B$4="Spanish",AF113,IF($B$4="Arabic",AG113,IF($B$4="Chinese",AH113,IF($B$4="Indonesian",AI113,IF($B$4="Russian",AJ113,IF($B$4="Thai",AK113,""))))))))</f>
        <v>argumentative</v>
      </c>
      <c r="C113" s="10"/>
      <c r="D113" s="15"/>
      <c r="E113" s="56" t="str">
        <f>IF(C113+D113&gt;1, "You cannot have the same word as least and most.  Please choose only one option per word","" )</f>
        <v/>
      </c>
      <c r="V113" s="55"/>
      <c r="W113" s="55"/>
      <c r="X113" s="55"/>
      <c r="Y113" s="55"/>
      <c r="Z113" s="50" t="str">
        <f>IF(C113=1,"d","")</f>
        <v/>
      </c>
      <c r="AA113" s="50" t="str">
        <f>IF(D113=1,"d","")</f>
        <v/>
      </c>
      <c r="AB113" s="4"/>
      <c r="AC113" s="256">
        <v>19</v>
      </c>
      <c r="AD113" s="23" t="s">
        <v>841</v>
      </c>
      <c r="AE113" s="23" t="s">
        <v>403</v>
      </c>
      <c r="AF113" s="4" t="s">
        <v>73</v>
      </c>
      <c r="AG113" s="5" t="s">
        <v>183</v>
      </c>
      <c r="AH113" s="4" t="s">
        <v>292</v>
      </c>
      <c r="AI113" s="4" t="s">
        <v>403</v>
      </c>
      <c r="AJ113" s="4" t="s">
        <v>574</v>
      </c>
      <c r="AK113" s="4" t="s">
        <v>403</v>
      </c>
    </row>
    <row r="114" spans="1:37" ht="14.65" thickBot="1" x14ac:dyDescent="0.5">
      <c r="A114" s="257"/>
      <c r="B114" s="23" t="str">
        <f>IF($B$4="English",AD114,IF($B$4="French",AE114,IF($B$4="Spanish",AF114,IF($B$4="Arabic",AG114,IF($B$4="Chinese",AH114,IF($B$4="Indonesian",AI114,IF($B$4="Russian",AJ114,IF($B$4="Thai",AK114,""))))))))</f>
        <v>systematic</v>
      </c>
      <c r="C114" s="11"/>
      <c r="D114" s="16"/>
      <c r="E114" s="53" t="str">
        <f>IF(C114+D114&gt;1, "You cannot have the same word as least and most.  Please choose only one option per word","" )</f>
        <v/>
      </c>
      <c r="V114" s="55"/>
      <c r="W114" s="55"/>
      <c r="X114" s="55"/>
      <c r="Y114" s="55"/>
      <c r="Z114" s="50" t="str">
        <f>IF(C114=1,"n","")</f>
        <v/>
      </c>
      <c r="AA114" s="50" t="str">
        <f>IF(D114=1,"n","")</f>
        <v/>
      </c>
      <c r="AB114" s="4"/>
      <c r="AC114" s="257"/>
      <c r="AD114" s="24" t="s">
        <v>842</v>
      </c>
      <c r="AE114" s="24" t="s">
        <v>509</v>
      </c>
      <c r="AF114" s="4" t="s">
        <v>74</v>
      </c>
      <c r="AG114" s="5" t="s">
        <v>184</v>
      </c>
      <c r="AH114" s="4" t="s">
        <v>293</v>
      </c>
      <c r="AI114" s="4" t="s">
        <v>404</v>
      </c>
      <c r="AJ114" s="4" t="s">
        <v>575</v>
      </c>
      <c r="AK114" s="4" t="s">
        <v>655</v>
      </c>
    </row>
    <row r="115" spans="1:37" ht="14.65" thickBot="1" x14ac:dyDescent="0.5">
      <c r="A115" s="257"/>
      <c r="B115" s="23" t="str">
        <f>IF($B$4="English",AD115,IF($B$4="French",AE115,IF($B$4="Spanish",AF115,IF($B$4="Arabic",AG115,IF($B$4="Chinese",AH115,IF($B$4="Indonesian",AI115,IF($B$4="Russian",AJ115,IF($B$4="Thai",AK115,""))))))))</f>
        <v>cooperative</v>
      </c>
      <c r="C115" s="11"/>
      <c r="D115" s="16"/>
      <c r="E115" s="53" t="str">
        <f>IF(C115+D115&gt;1, "You cannot have the same word as least and most.  Please choose only one option per word","" )</f>
        <v/>
      </c>
      <c r="V115" s="55"/>
      <c r="W115" s="55"/>
      <c r="X115" s="55"/>
      <c r="Y115" s="55"/>
      <c r="Z115" s="50" t="str">
        <f>IF(C115=1,"a","")</f>
        <v/>
      </c>
      <c r="AA115" s="50" t="str">
        <f>IF(D115=1,"a","")</f>
        <v/>
      </c>
      <c r="AB115" s="4"/>
      <c r="AC115" s="257"/>
      <c r="AD115" s="24" t="s">
        <v>843</v>
      </c>
      <c r="AE115" s="24" t="s">
        <v>510</v>
      </c>
      <c r="AF115" s="4" t="s">
        <v>75</v>
      </c>
      <c r="AG115" s="5" t="s">
        <v>185</v>
      </c>
      <c r="AH115" s="4" t="s">
        <v>294</v>
      </c>
      <c r="AI115" s="4" t="s">
        <v>405</v>
      </c>
      <c r="AJ115" s="4" t="s">
        <v>734</v>
      </c>
      <c r="AK115" s="4" t="s">
        <v>656</v>
      </c>
    </row>
    <row r="116" spans="1:37" ht="14.65" thickBot="1" x14ac:dyDescent="0.5">
      <c r="A116" s="258"/>
      <c r="B116" s="29" t="str">
        <f>IF($B$4="English",AD116,IF($B$4="French",AE116,IF($B$4="Spanish",AF116,IF($B$4="Arabic",AG116,IF($B$4="Chinese",AH116,IF($B$4="Indonesian",AI116,IF($B$4="Russian",AJ116,IF($B$4="Thai",AK116,""))))))))</f>
        <v>light-hearted</v>
      </c>
      <c r="C116" s="12"/>
      <c r="D116" s="17"/>
      <c r="E116" s="53" t="str">
        <f>IF(C116+D116&gt;1, "You cannot have the same word as least and most.  Please choose only one option per word","" )</f>
        <v/>
      </c>
      <c r="V116" s="55"/>
      <c r="W116" s="55"/>
      <c r="X116" s="55"/>
      <c r="Y116" s="55"/>
      <c r="Z116" s="50" t="str">
        <f>IF(C116=1,"e","")</f>
        <v/>
      </c>
      <c r="AA116" s="50" t="str">
        <f>IF(D116=1,"e","")</f>
        <v/>
      </c>
      <c r="AB116" s="4"/>
      <c r="AC116" s="258"/>
      <c r="AD116" s="25" t="s">
        <v>844</v>
      </c>
      <c r="AE116" s="25" t="s">
        <v>511</v>
      </c>
      <c r="AF116" s="4" t="s">
        <v>76</v>
      </c>
      <c r="AG116" s="5" t="s">
        <v>186</v>
      </c>
      <c r="AH116" s="4" t="s">
        <v>295</v>
      </c>
      <c r="AI116" s="4" t="s">
        <v>406</v>
      </c>
      <c r="AJ116" s="4" t="s">
        <v>576</v>
      </c>
      <c r="AK116" s="4" t="s">
        <v>657</v>
      </c>
    </row>
    <row r="117" spans="1:37" ht="28.9" thickBot="1" x14ac:dyDescent="0.5">
      <c r="A117" s="61"/>
      <c r="B117" s="64"/>
      <c r="C117" s="60" t="str">
        <f>IF(C113+C114+C115+C116&gt;1,"Please choose only 1 option for Least Like You",IF((C113+C114+C115+C116)&lt;1,"Enter a 1 for the word above least like you",""))</f>
        <v>Enter a 1 for the word above least like you</v>
      </c>
      <c r="D117" s="60" t="str">
        <f>IF(D113+D114+D115+D116&gt;1,"Please choose only 1 option for Least Like You",IF(D113+D114+D115+D116&lt;1,"Enter a 1 for the word above most like you",""))</f>
        <v>Enter a 1 for the word above most like you</v>
      </c>
      <c r="E117" s="54"/>
      <c r="V117" s="55"/>
      <c r="W117" s="55"/>
      <c r="X117" s="55"/>
      <c r="Y117" s="55"/>
      <c r="Z117" s="50"/>
      <c r="AA117" s="50"/>
      <c r="AB117" s="4"/>
      <c r="AD117" s="8"/>
      <c r="AE117" s="8"/>
      <c r="AF117" s="4"/>
      <c r="AG117" s="5"/>
      <c r="AH117" s="4"/>
      <c r="AI117" s="4"/>
      <c r="AJ117" s="4"/>
      <c r="AK117" s="4"/>
    </row>
    <row r="118" spans="1:37" ht="14.65" thickBot="1" x14ac:dyDescent="0.5">
      <c r="A118" s="55"/>
      <c r="B118" s="55"/>
      <c r="C118" s="58"/>
      <c r="D118" s="63"/>
      <c r="V118" s="55"/>
      <c r="W118" s="55"/>
      <c r="X118" s="55"/>
      <c r="Y118" s="55"/>
      <c r="AD118" s="6"/>
      <c r="AE118" s="6"/>
    </row>
    <row r="119" spans="1:37" ht="14.65" thickBot="1" x14ac:dyDescent="0.5">
      <c r="A119" s="256">
        <v>20</v>
      </c>
      <c r="B119" s="30" t="str">
        <f>IF($B$4="English",AD119,IF($B$4="French",AE119,IF($B$4="Spanish",AF119,IF($B$4="Arabic",AG119,IF($B$4="Chinese",AH119,IF($B$4="Indonesian",AI119,IF($B$4="Russian",AJ119,IF($B$4="Thai",AK119,""))))))))</f>
        <v>cheerful</v>
      </c>
      <c r="C119" s="10"/>
      <c r="D119" s="15"/>
      <c r="E119" s="56" t="str">
        <f>IF(C119+D119&gt;1, "You cannot have the same word as least and most.  Please choose only one option per word","" )</f>
        <v/>
      </c>
      <c r="V119" s="55"/>
      <c r="W119" s="55"/>
      <c r="X119" s="55"/>
      <c r="Y119" s="55"/>
      <c r="Z119" s="50" t="str">
        <f>IF(C119=1,"e","")</f>
        <v/>
      </c>
      <c r="AA119" s="50" t="str">
        <f>IF(D119=1,"e","")</f>
        <v/>
      </c>
      <c r="AB119" s="4"/>
      <c r="AC119" s="256">
        <v>20</v>
      </c>
      <c r="AD119" s="20" t="s">
        <v>845</v>
      </c>
      <c r="AE119" s="20" t="s">
        <v>512</v>
      </c>
      <c r="AF119" s="4" t="s">
        <v>77</v>
      </c>
      <c r="AG119" s="5" t="s">
        <v>187</v>
      </c>
      <c r="AH119" s="4" t="s">
        <v>296</v>
      </c>
      <c r="AI119" s="4" t="s">
        <v>407</v>
      </c>
      <c r="AJ119" s="4" t="s">
        <v>577</v>
      </c>
      <c r="AK119" s="4" t="s">
        <v>658</v>
      </c>
    </row>
    <row r="120" spans="1:37" ht="14.65" thickBot="1" x14ac:dyDescent="0.5">
      <c r="A120" s="257"/>
      <c r="B120" s="30" t="str">
        <f>IF($B$4="English",AD120,IF($B$4="French",AE120,IF($B$4="Spanish",AF120,IF($B$4="Arabic",AG120,IF($B$4="Chinese",AH120,IF($B$4="Indonesian",AI120,IF($B$4="Russian",AJ120,IF($B$4="Thai",AK120,""))))))))</f>
        <v>kind</v>
      </c>
      <c r="C120" s="11"/>
      <c r="D120" s="16"/>
      <c r="E120" s="53" t="str">
        <f>IF(C120+D120&gt;1, "You cannot have the same word as least and most.  Please choose only one option per word","" )</f>
        <v/>
      </c>
      <c r="V120" s="55"/>
      <c r="W120" s="55"/>
      <c r="X120" s="55"/>
      <c r="Y120" s="55"/>
      <c r="Z120" s="50" t="str">
        <f>IF(C120=1,"a","")</f>
        <v/>
      </c>
      <c r="AA120" s="50" t="str">
        <f>IF(D120=1,"a","")</f>
        <v/>
      </c>
      <c r="AB120" s="4"/>
      <c r="AC120" s="257"/>
      <c r="AD120" s="21" t="s">
        <v>846</v>
      </c>
      <c r="AE120" s="21" t="s">
        <v>513</v>
      </c>
      <c r="AF120" s="4" t="s">
        <v>78</v>
      </c>
      <c r="AG120" s="5" t="s">
        <v>188</v>
      </c>
      <c r="AH120" s="4" t="s">
        <v>297</v>
      </c>
      <c r="AI120" s="4" t="s">
        <v>408</v>
      </c>
      <c r="AJ120" s="4" t="s">
        <v>735</v>
      </c>
      <c r="AK120" s="4" t="s">
        <v>659</v>
      </c>
    </row>
    <row r="121" spans="1:37" ht="14.65" thickBot="1" x14ac:dyDescent="0.5">
      <c r="A121" s="257"/>
      <c r="B121" s="30" t="str">
        <f>IF($B$4="English",AD121,IF($B$4="French",AE121,IF($B$4="Spanish",AF121,IF($B$4="Arabic",AG121,IF($B$4="Chinese",AH121,IF($B$4="Indonesian",AI121,IF($B$4="Russian",AJ121,IF($B$4="Thai",AK121,""))))))))</f>
        <v>perceptive</v>
      </c>
      <c r="C121" s="11"/>
      <c r="D121" s="16"/>
      <c r="E121" s="53" t="str">
        <f>IF(C121+D121&gt;1, "You cannot have the same word as least and most.  Please choose only one option per word","" )</f>
        <v/>
      </c>
      <c r="V121" s="55"/>
      <c r="W121" s="55"/>
      <c r="X121" s="55"/>
      <c r="Y121" s="55"/>
      <c r="Z121" s="50" t="str">
        <f>IF(C121=1,"n","")</f>
        <v/>
      </c>
      <c r="AA121" s="50" t="str">
        <f>IF(D121=1,"n","")</f>
        <v/>
      </c>
      <c r="AB121" s="4"/>
      <c r="AC121" s="257"/>
      <c r="AD121" s="21" t="s">
        <v>847</v>
      </c>
      <c r="AE121" s="21" t="s">
        <v>514</v>
      </c>
      <c r="AF121" s="4" t="s">
        <v>79</v>
      </c>
      <c r="AG121" s="5" t="s">
        <v>189</v>
      </c>
      <c r="AH121" s="4" t="s">
        <v>298</v>
      </c>
      <c r="AI121" s="4" t="s">
        <v>409</v>
      </c>
      <c r="AJ121" s="4" t="s">
        <v>736</v>
      </c>
      <c r="AK121" s="4" t="s">
        <v>660</v>
      </c>
    </row>
    <row r="122" spans="1:37" ht="14.65" thickBot="1" x14ac:dyDescent="0.5">
      <c r="A122" s="258"/>
      <c r="B122" s="30" t="str">
        <f>IF($B$4="English",AD122,IF($B$4="French",AE122,IF($B$4="Spanish",AF122,IF($B$4="Arabic",AG122,IF($B$4="Chinese",AH122,IF($B$4="Indonesian",AI122,IF($B$4="Russian",AJ122,IF($B$4="Thai",AK122,""))))))))</f>
        <v>independent</v>
      </c>
      <c r="C122" s="12"/>
      <c r="D122" s="17"/>
      <c r="E122" s="53" t="str">
        <f>IF(C122+D122&gt;1, "You cannot have the same word as least and most.  Please choose only one option per word","" )</f>
        <v/>
      </c>
      <c r="V122" s="55"/>
      <c r="W122" s="55"/>
      <c r="X122" s="55"/>
      <c r="Y122" s="55"/>
      <c r="Z122" s="50" t="str">
        <f>IF(C122=1,"d","")</f>
        <v/>
      </c>
      <c r="AA122" s="50" t="str">
        <f>IF(D122=1,"d","")</f>
        <v/>
      </c>
      <c r="AB122" s="4"/>
      <c r="AC122" s="258"/>
      <c r="AD122" s="22" t="s">
        <v>848</v>
      </c>
      <c r="AE122" s="22" t="s">
        <v>515</v>
      </c>
      <c r="AF122" s="4" t="s">
        <v>80</v>
      </c>
      <c r="AG122" s="5" t="s">
        <v>190</v>
      </c>
      <c r="AH122" s="4" t="s">
        <v>299</v>
      </c>
      <c r="AI122" s="4" t="s">
        <v>410</v>
      </c>
      <c r="AJ122" s="4" t="s">
        <v>578</v>
      </c>
      <c r="AK122" s="4" t="s">
        <v>661</v>
      </c>
    </row>
    <row r="123" spans="1:37" ht="28.9" thickBot="1" x14ac:dyDescent="0.5">
      <c r="A123" s="61"/>
      <c r="B123" s="64"/>
      <c r="C123" s="60" t="str">
        <f>IF(C119+C120+C121+C122&gt;1,"Please choose only 1 option for Least Like You",IF((C119+C120+C121+C122)&lt;1,"Enter a 1 for the word above least like you",""))</f>
        <v>Enter a 1 for the word above least like you</v>
      </c>
      <c r="D123" s="60" t="str">
        <f>IF(D119+D120+D121+D122&gt;1,"Please choose only 1 option for Least Like You",IF(D119+D120+D121+D122&lt;1,"Enter a 1 for the word above most like you",""))</f>
        <v>Enter a 1 for the word above most like you</v>
      </c>
      <c r="E123" s="54"/>
      <c r="V123" s="55"/>
      <c r="W123" s="55"/>
      <c r="X123" s="55"/>
      <c r="Y123" s="55"/>
      <c r="Z123" s="50"/>
      <c r="AA123" s="50"/>
      <c r="AB123" s="4"/>
      <c r="AD123" s="8"/>
      <c r="AE123" s="8"/>
      <c r="AF123" s="4"/>
      <c r="AG123" s="5"/>
      <c r="AH123" s="4"/>
      <c r="AI123" s="4"/>
      <c r="AJ123" s="4"/>
      <c r="AK123" s="4"/>
    </row>
    <row r="124" spans="1:37" ht="14.65" thickBot="1" x14ac:dyDescent="0.5">
      <c r="A124" s="55"/>
      <c r="B124" s="55"/>
      <c r="C124" s="58"/>
      <c r="D124" s="63"/>
      <c r="V124" s="55"/>
      <c r="W124" s="55"/>
      <c r="X124" s="55"/>
      <c r="Y124" s="55"/>
      <c r="AD124" s="6"/>
      <c r="AE124" s="6"/>
    </row>
    <row r="125" spans="1:37" ht="19.5" customHeight="1" thickBot="1" x14ac:dyDescent="0.5">
      <c r="A125" s="256">
        <v>21</v>
      </c>
      <c r="B125" s="29" t="str">
        <f>IF($B$4="English",AD125,IF($B$4="French",AE125,IF($B$4="Spanish",AF125,IF($B$4="Arabic",AG125,IF($B$4="Chinese",AH125,IF($B$4="Indonesian",AI125,IF($B$4="Russian",AJ125,IF($B$4="Thai",AK125,""))))))))</f>
        <v>competitrive</v>
      </c>
      <c r="C125" s="10"/>
      <c r="D125" s="15"/>
      <c r="E125" s="56" t="str">
        <f>IF(C125+D125&gt;1, "You cannot have the same word as least and most.  Please choose only one option per word","" )</f>
        <v/>
      </c>
      <c r="V125" s="55"/>
      <c r="W125" s="55"/>
      <c r="X125" s="55"/>
      <c r="Y125" s="55"/>
      <c r="Z125" s="50" t="str">
        <f>IF(C125=1,"d","")</f>
        <v/>
      </c>
      <c r="AA125" s="50" t="str">
        <f>IF(D125=1,"d","")</f>
        <v/>
      </c>
      <c r="AB125" s="4"/>
      <c r="AC125" s="256">
        <v>21</v>
      </c>
      <c r="AD125" s="23" t="s">
        <v>849</v>
      </c>
      <c r="AE125" s="23" t="s">
        <v>81</v>
      </c>
      <c r="AF125" s="4" t="s">
        <v>81</v>
      </c>
      <c r="AG125" s="5" t="s">
        <v>81</v>
      </c>
      <c r="AH125" s="4" t="s">
        <v>81</v>
      </c>
      <c r="AI125" s="4" t="s">
        <v>81</v>
      </c>
      <c r="AJ125" s="4" t="s">
        <v>737</v>
      </c>
      <c r="AK125" s="4" t="s">
        <v>81</v>
      </c>
    </row>
    <row r="126" spans="1:37" ht="14.65" thickBot="1" x14ac:dyDescent="0.5">
      <c r="A126" s="257"/>
      <c r="B126" s="23" t="str">
        <f>IF($B$4="English",AD126,IF($B$4="French",AE126,IF($B$4="Spanish",AF126,IF($B$4="Arabic",AG126,IF($B$4="Chinese",AH126,IF($B$4="Indonesian",AI126,IF($B$4="Russian",AJ126,IF($B$4="Thai",AK126,""))))))))</f>
        <v>predictable</v>
      </c>
      <c r="C126" s="11"/>
      <c r="D126" s="16"/>
      <c r="E126" s="53" t="str">
        <f>IF(C126+D126&gt;1, "You cannot have the same word as least and most.  Please choose only one option per word","" )</f>
        <v/>
      </c>
      <c r="V126" s="55"/>
      <c r="W126" s="55"/>
      <c r="X126" s="55"/>
      <c r="Y126" s="55"/>
      <c r="Z126" s="50" t="str">
        <f>IF(C126=1,"e","")</f>
        <v/>
      </c>
      <c r="AA126" s="50" t="str">
        <f>IF(D126=1,"e","")</f>
        <v/>
      </c>
      <c r="AB126" s="4"/>
      <c r="AC126" s="257"/>
      <c r="AD126" s="24" t="s">
        <v>850</v>
      </c>
      <c r="AE126" s="24" t="s">
        <v>516</v>
      </c>
      <c r="AF126" s="4" t="s">
        <v>82</v>
      </c>
      <c r="AG126" s="5" t="s">
        <v>191</v>
      </c>
      <c r="AH126" s="4" t="s">
        <v>300</v>
      </c>
      <c r="AI126" s="4" t="s">
        <v>411</v>
      </c>
      <c r="AJ126" s="4" t="s">
        <v>738</v>
      </c>
      <c r="AK126" s="4" t="s">
        <v>662</v>
      </c>
    </row>
    <row r="127" spans="1:37" ht="14.65" thickBot="1" x14ac:dyDescent="0.5">
      <c r="A127" s="257"/>
      <c r="B127" s="23" t="str">
        <f>IF($B$4="English",AD127,IF($B$4="French",AE127,IF($B$4="Spanish",AF127,IF($B$4="Arabic",AG127,IF($B$4="Chinese",AH127,IF($B$4="Indonesian",AI127,IF($B$4="Russian",AJ127,IF($B$4="Thai",AK127,""))))))))</f>
        <v>joyful</v>
      </c>
      <c r="C127" s="11"/>
      <c r="D127" s="16"/>
      <c r="E127" s="53" t="str">
        <f>IF(C127+D127&gt;1, "You cannot have the same word as least and most.  Please choose only one option per word","" )</f>
        <v/>
      </c>
      <c r="V127" s="55"/>
      <c r="W127" s="55"/>
      <c r="X127" s="55"/>
      <c r="Y127" s="55"/>
      <c r="Z127" s="50" t="str">
        <f>IF(C127=1,"a","")</f>
        <v/>
      </c>
      <c r="AA127" s="50" t="str">
        <f>IF(D127=1,"a","")</f>
        <v/>
      </c>
      <c r="AB127" s="4"/>
      <c r="AC127" s="257"/>
      <c r="AD127" s="24" t="s">
        <v>851</v>
      </c>
      <c r="AE127" s="24" t="s">
        <v>517</v>
      </c>
      <c r="AF127" s="4" t="s">
        <v>83</v>
      </c>
      <c r="AG127" s="5" t="s">
        <v>192</v>
      </c>
      <c r="AH127" s="4" t="s">
        <v>301</v>
      </c>
      <c r="AI127" s="4" t="s">
        <v>412</v>
      </c>
      <c r="AJ127" s="4" t="s">
        <v>579</v>
      </c>
      <c r="AK127" s="4" t="s">
        <v>663</v>
      </c>
    </row>
    <row r="128" spans="1:37" ht="14.65" thickBot="1" x14ac:dyDescent="0.5">
      <c r="A128" s="258"/>
      <c r="B128" s="29" t="str">
        <f>IF($B$4="English",AD128,IF($B$4="French",AE128,IF($B$4="Spanish",AF128,IF($B$4="Arabic",AG128,IF($B$4="Chinese",AH128,IF($B$4="Indonesian",AI128,IF($B$4="Russian",AJ128,IF($B$4="Thai",AK128,""))))))))</f>
        <v>private</v>
      </c>
      <c r="C128" s="12"/>
      <c r="D128" s="17"/>
      <c r="E128" s="53" t="str">
        <f>IF(C128+D128&gt;1, "You cannot have the same word as least and most.  Please choose only one option per word","" )</f>
        <v/>
      </c>
      <c r="V128" s="55"/>
      <c r="W128" s="55"/>
      <c r="X128" s="55"/>
      <c r="Y128" s="55"/>
      <c r="Z128" s="50" t="str">
        <f>IF(C128=1,"n","")</f>
        <v/>
      </c>
      <c r="AA128" s="50" t="str">
        <f>IF(D128=1,"n","")</f>
        <v/>
      </c>
      <c r="AB128" s="4"/>
      <c r="AC128" s="258"/>
      <c r="AD128" s="25" t="s">
        <v>852</v>
      </c>
      <c r="AE128" s="25" t="s">
        <v>518</v>
      </c>
      <c r="AF128" s="4" t="s">
        <v>84</v>
      </c>
      <c r="AG128" s="5" t="s">
        <v>193</v>
      </c>
      <c r="AH128" s="4" t="s">
        <v>302</v>
      </c>
      <c r="AI128" s="4" t="s">
        <v>413</v>
      </c>
      <c r="AJ128" s="4" t="s">
        <v>739</v>
      </c>
      <c r="AK128" s="4" t="s">
        <v>664</v>
      </c>
    </row>
    <row r="129" spans="1:37" ht="28.9" thickBot="1" x14ac:dyDescent="0.5">
      <c r="A129" s="61"/>
      <c r="B129" s="64"/>
      <c r="C129" s="60" t="str">
        <f>IF(C125+C126+C127+C128&gt;1,"Please choose only 1 option for Least Like You",IF((C125+C126+C127+C128)&lt;1,"Enter a 1 for the word above least like you",""))</f>
        <v>Enter a 1 for the word above least like you</v>
      </c>
      <c r="D129" s="60" t="str">
        <f>IF(D125+D126+D127+D128&gt;1,"Please choose only 1 option for Least Like You",IF(D125+D126+D127+D128&lt;1,"Enter a 1 for the word above most like you",""))</f>
        <v>Enter a 1 for the word above most like you</v>
      </c>
      <c r="E129" s="54"/>
      <c r="V129" s="55"/>
      <c r="W129" s="55"/>
      <c r="X129" s="55"/>
      <c r="Y129" s="55"/>
      <c r="Z129" s="50"/>
      <c r="AA129" s="50"/>
      <c r="AB129" s="4"/>
      <c r="AD129" s="8"/>
      <c r="AE129" s="8"/>
      <c r="AF129" s="4"/>
      <c r="AG129" s="5"/>
      <c r="AH129" s="4"/>
      <c r="AI129" s="4"/>
      <c r="AJ129" s="4"/>
      <c r="AK129" s="4"/>
    </row>
    <row r="130" spans="1:37" ht="14.65" thickBot="1" x14ac:dyDescent="0.5">
      <c r="A130" s="55"/>
      <c r="B130" s="55"/>
      <c r="C130" s="58"/>
      <c r="D130" s="63"/>
      <c r="V130" s="55"/>
      <c r="W130" s="55"/>
      <c r="X130" s="55"/>
      <c r="Y130" s="55"/>
      <c r="AD130" s="6"/>
      <c r="AE130" s="6"/>
    </row>
    <row r="131" spans="1:37" ht="14.65" thickBot="1" x14ac:dyDescent="0.5">
      <c r="A131" s="256">
        <v>22</v>
      </c>
      <c r="B131" s="30" t="str">
        <f>IF($B$4="English",AD131,IF($B$4="French",AE131,IF($B$4="Spanish",AF131,IF($B$4="Arabic",AG131,IF($B$4="Chinese",AH131,IF($B$4="Indonesian",AI131,IF($B$4="Russian",AJ131,IF($B$4="Thai",AK131,""))))))))</f>
        <v>fine-tuned</v>
      </c>
      <c r="C131" s="10"/>
      <c r="D131" s="15"/>
      <c r="E131" s="56" t="str">
        <f>IF(C131+D131&gt;1, "You cannot have the same word as least and most.  Please choose only one option per word","" )</f>
        <v/>
      </c>
      <c r="V131" s="55"/>
      <c r="W131" s="55"/>
      <c r="X131" s="55"/>
      <c r="Y131" s="55"/>
      <c r="Z131" s="50" t="str">
        <f>IF(C131=1,"n","")</f>
        <v/>
      </c>
      <c r="AA131" s="50" t="str">
        <f>IF(D131=1,"n","")</f>
        <v/>
      </c>
      <c r="AB131" s="4"/>
      <c r="AC131" s="256">
        <v>22</v>
      </c>
      <c r="AD131" s="20" t="s">
        <v>853</v>
      </c>
      <c r="AE131" s="20" t="s">
        <v>519</v>
      </c>
      <c r="AF131" s="4" t="s">
        <v>85</v>
      </c>
      <c r="AG131" s="5" t="s">
        <v>194</v>
      </c>
      <c r="AH131" s="4" t="s">
        <v>303</v>
      </c>
      <c r="AI131" s="4" t="s">
        <v>414</v>
      </c>
      <c r="AJ131" s="4" t="s">
        <v>740</v>
      </c>
      <c r="AK131" s="4" t="s">
        <v>665</v>
      </c>
    </row>
    <row r="132" spans="1:37" ht="14.65" thickBot="1" x14ac:dyDescent="0.5">
      <c r="A132" s="257"/>
      <c r="B132" s="30" t="str">
        <f>IF($B$4="English",AD132,IF($B$4="French",AE132,IF($B$4="Spanish",AF132,IF($B$4="Arabic",AG132,IF($B$4="Chinese",AH132,IF($B$4="Indonesian",AI132,IF($B$4="Russian",AJ132,IF($B$4="Thai",AK132,""))))))))</f>
        <v>obedient</v>
      </c>
      <c r="C132" s="11"/>
      <c r="D132" s="16"/>
      <c r="E132" s="53" t="str">
        <f>IF(C132+D132&gt;1, "You cannot have the same word as least and most.  Please choose only one option per word","" )</f>
        <v/>
      </c>
      <c r="V132" s="55"/>
      <c r="W132" s="55"/>
      <c r="X132" s="55"/>
      <c r="Y132" s="55"/>
      <c r="Z132" s="50" t="str">
        <f>IF(C132=1,"a","")</f>
        <v/>
      </c>
      <c r="AA132" s="50" t="str">
        <f>IF(D132=1,"a","")</f>
        <v/>
      </c>
      <c r="AB132" s="4"/>
      <c r="AC132" s="257"/>
      <c r="AD132" s="21" t="s">
        <v>854</v>
      </c>
      <c r="AE132" s="21" t="s">
        <v>520</v>
      </c>
      <c r="AF132" s="4" t="s">
        <v>86</v>
      </c>
      <c r="AG132" s="5" t="s">
        <v>195</v>
      </c>
      <c r="AH132" s="4" t="s">
        <v>304</v>
      </c>
      <c r="AI132" s="4" t="s">
        <v>415</v>
      </c>
      <c r="AJ132" s="4" t="s">
        <v>741</v>
      </c>
      <c r="AK132" s="4" t="s">
        <v>666</v>
      </c>
    </row>
    <row r="133" spans="1:37" ht="14.65" thickBot="1" x14ac:dyDescent="0.5">
      <c r="A133" s="257"/>
      <c r="B133" s="30" t="str">
        <f>IF($B$4="English",AD133,IF($B$4="French",AE133,IF($B$4="Spanish",AF133,IF($B$4="Arabic",AG133,IF($B$4="Chinese",AH133,IF($B$4="Indonesian",AI133,IF($B$4="Russian",AJ133,IF($B$4="Thai",AK133,""))))))))</f>
        <v>firm</v>
      </c>
      <c r="C133" s="11"/>
      <c r="D133" s="16"/>
      <c r="E133" s="53" t="str">
        <f>IF(C133+D133&gt;1, "You cannot have the same word as least and most.  Please choose only one option per word","" )</f>
        <v/>
      </c>
      <c r="V133" s="55"/>
      <c r="W133" s="55"/>
      <c r="X133" s="55"/>
      <c r="Y133" s="55"/>
      <c r="Z133" s="50" t="str">
        <f>IF(C133=1,"d","")</f>
        <v/>
      </c>
      <c r="AA133" s="50" t="str">
        <f>IF(D133=1,"d","")</f>
        <v/>
      </c>
      <c r="AB133" s="4"/>
      <c r="AC133" s="257"/>
      <c r="AD133" s="21" t="s">
        <v>855</v>
      </c>
      <c r="AE133" s="21" t="s">
        <v>521</v>
      </c>
      <c r="AF133" s="4" t="s">
        <v>87</v>
      </c>
      <c r="AG133" s="5" t="s">
        <v>196</v>
      </c>
      <c r="AH133" s="4" t="s">
        <v>305</v>
      </c>
      <c r="AI133" s="4" t="s">
        <v>416</v>
      </c>
      <c r="AJ133" s="4" t="s">
        <v>742</v>
      </c>
      <c r="AK133" s="4" t="s">
        <v>667</v>
      </c>
    </row>
    <row r="134" spans="1:37" ht="14.65" thickBot="1" x14ac:dyDescent="0.5">
      <c r="A134" s="258"/>
      <c r="B134" s="30" t="str">
        <f>IF($B$4="English",AD134,IF($B$4="French",AE134,IF($B$4="Spanish",AF134,IF($B$4="Arabic",AG134,IF($B$4="Chinese",AH134,IF($B$4="Indonesian",AI134,IF($B$4="Russian",AJ134,IF($B$4="Thai",AK134,""))))))))</f>
        <v>playful</v>
      </c>
      <c r="C134" s="12"/>
      <c r="D134" s="17"/>
      <c r="E134" s="53" t="str">
        <f>IF(C134+D134&gt;1, "You cannot have the same word as least and most.  Please choose only one option per word","" )</f>
        <v/>
      </c>
      <c r="V134" s="55"/>
      <c r="W134" s="55"/>
      <c r="X134" s="55"/>
      <c r="Y134" s="55"/>
      <c r="Z134" s="50" t="str">
        <f>IF(C134=1,"e","")</f>
        <v/>
      </c>
      <c r="AA134" s="50" t="str">
        <f>IF(D134=1,"e","")</f>
        <v/>
      </c>
      <c r="AB134" s="4"/>
      <c r="AC134" s="258"/>
      <c r="AD134" s="22" t="s">
        <v>856</v>
      </c>
      <c r="AE134" s="22" t="s">
        <v>522</v>
      </c>
      <c r="AF134" s="4" t="s">
        <v>88</v>
      </c>
      <c r="AG134" s="5" t="s">
        <v>197</v>
      </c>
      <c r="AH134" s="4" t="s">
        <v>306</v>
      </c>
      <c r="AI134" s="4" t="s">
        <v>417</v>
      </c>
      <c r="AJ134" s="4" t="s">
        <v>743</v>
      </c>
      <c r="AK134" s="4" t="s">
        <v>668</v>
      </c>
    </row>
    <row r="135" spans="1:37" ht="28.9" thickBot="1" x14ac:dyDescent="0.5">
      <c r="A135" s="61"/>
      <c r="B135" s="64"/>
      <c r="C135" s="60" t="str">
        <f>IF(C131+C132+C133+C134&gt;1,"Please choose only 1 option for Least Like You",IF((C131+C132+C133+C134)&lt;1,"Enter a 1 for the word above least like you",""))</f>
        <v>Enter a 1 for the word above least like you</v>
      </c>
      <c r="D135" s="60" t="str">
        <f>IF(D131+D132+D133+D134&gt;1,"Please choose only 1 option for Least Like You",IF(D131+D132+D133+D134&lt;1,"Enter a 1 for the word above most like you",""))</f>
        <v>Enter a 1 for the word above most like you</v>
      </c>
      <c r="E135" s="54"/>
      <c r="V135" s="55"/>
      <c r="W135" s="55"/>
      <c r="X135" s="55"/>
      <c r="Y135" s="55"/>
      <c r="Z135" s="50"/>
      <c r="AA135" s="50"/>
      <c r="AB135" s="4"/>
      <c r="AD135" s="8"/>
      <c r="AE135" s="8"/>
      <c r="AF135" s="4"/>
      <c r="AG135" s="5"/>
      <c r="AH135" s="4"/>
      <c r="AI135" s="4"/>
      <c r="AJ135" s="4"/>
      <c r="AK135" s="4"/>
    </row>
    <row r="136" spans="1:37" ht="14.65" thickBot="1" x14ac:dyDescent="0.5">
      <c r="A136" s="55"/>
      <c r="B136" s="55"/>
      <c r="C136" s="58"/>
      <c r="D136" s="63"/>
      <c r="V136" s="55"/>
      <c r="W136" s="55"/>
      <c r="X136" s="55"/>
      <c r="Y136" s="55"/>
      <c r="AD136" s="6"/>
      <c r="AE136" s="6"/>
    </row>
    <row r="137" spans="1:37" ht="14.65" thickBot="1" x14ac:dyDescent="0.5">
      <c r="A137" s="256">
        <v>23</v>
      </c>
      <c r="B137" s="29" t="str">
        <f>IF($B$4="English",AD137,IF($B$4="French",AE137,IF($B$4="Spanish",AF137,IF($B$4="Arabic",AG137,IF($B$4="Chinese",AH137,IF($B$4="Indonesian",AI137,IF($B$4="Russian",AJ137,IF($B$4="Thai",AK137,""))))))))</f>
        <v>aggressive</v>
      </c>
      <c r="C137" s="10"/>
      <c r="D137" s="15"/>
      <c r="E137" s="56" t="str">
        <f>IF(C137+D137&gt;1, "You cannot have the same word as least and most.  Please choose only one option per word","" )</f>
        <v/>
      </c>
      <c r="V137" s="55"/>
      <c r="W137" s="55"/>
      <c r="X137" s="55"/>
      <c r="Y137" s="55"/>
      <c r="Z137" s="50" t="str">
        <f>IF(C137=1,"d","")</f>
        <v/>
      </c>
      <c r="AA137" s="50" t="str">
        <f>IF(D137=1,"d","")</f>
        <v/>
      </c>
      <c r="AB137" s="4"/>
      <c r="AC137" s="256">
        <v>23</v>
      </c>
      <c r="AD137" s="23" t="s">
        <v>857</v>
      </c>
      <c r="AE137" s="23" t="s">
        <v>523</v>
      </c>
      <c r="AF137" s="4" t="s">
        <v>89</v>
      </c>
      <c r="AG137" s="5" t="s">
        <v>198</v>
      </c>
      <c r="AH137" s="4" t="s">
        <v>307</v>
      </c>
      <c r="AI137" s="4" t="s">
        <v>418</v>
      </c>
      <c r="AJ137" s="4" t="s">
        <v>580</v>
      </c>
      <c r="AK137" s="4" t="s">
        <v>669</v>
      </c>
    </row>
    <row r="138" spans="1:37" ht="14.65" thickBot="1" x14ac:dyDescent="0.5">
      <c r="A138" s="257"/>
      <c r="B138" s="23" t="str">
        <f>IF($B$4="English",AD138,IF($B$4="French",AE138,IF($B$4="Spanish",AF138,IF($B$4="Arabic",AG138,IF($B$4="Chinese",AH138,IF($B$4="Indonesian",AI138,IF($B$4="Russian",AJ138,IF($B$4="Thai",AK138,""))))))))</f>
        <v>extroverted</v>
      </c>
      <c r="C138" s="11"/>
      <c r="D138" s="16"/>
      <c r="E138" s="53" t="str">
        <f>IF(C138+D138&gt;1, "You cannot have the same word as least and most.  Please choose only one option per word","" )</f>
        <v/>
      </c>
      <c r="V138" s="55"/>
      <c r="W138" s="55"/>
      <c r="X138" s="55"/>
      <c r="Y138" s="55"/>
      <c r="Z138" s="50" t="str">
        <f>IF(C138=1,"e","")</f>
        <v/>
      </c>
      <c r="AA138" s="50" t="str">
        <f>IF(D138=1,"e","")</f>
        <v/>
      </c>
      <c r="AB138" s="4"/>
      <c r="AC138" s="257"/>
      <c r="AD138" s="24" t="s">
        <v>858</v>
      </c>
      <c r="AE138" s="24" t="s">
        <v>524</v>
      </c>
      <c r="AF138" s="4" t="s">
        <v>90</v>
      </c>
      <c r="AG138" s="5" t="s">
        <v>199</v>
      </c>
      <c r="AH138" s="4" t="s">
        <v>308</v>
      </c>
      <c r="AI138" s="4" t="s">
        <v>419</v>
      </c>
      <c r="AJ138" s="4" t="s">
        <v>581</v>
      </c>
      <c r="AK138" s="4" t="s">
        <v>670</v>
      </c>
    </row>
    <row r="139" spans="1:37" ht="14.65" thickBot="1" x14ac:dyDescent="0.5">
      <c r="A139" s="257"/>
      <c r="B139" s="23" t="str">
        <f>IF($B$4="English",AD139,IF($B$4="French",AE139,IF($B$4="Spanish",AF139,IF($B$4="Arabic",AG139,IF($B$4="Chinese",AH139,IF($B$4="Indonesian",AI139,IF($B$4="Russian",AJ139,IF($B$4="Thai",AK139,""))))))))</f>
        <v>amiable</v>
      </c>
      <c r="C139" s="11"/>
      <c r="D139" s="16"/>
      <c r="E139" s="53" t="str">
        <f>IF(C139+D139&gt;1, "You cannot have the same word as least and most.  Please choose only one option per word","" )</f>
        <v/>
      </c>
      <c r="V139" s="55"/>
      <c r="W139" s="55"/>
      <c r="X139" s="55"/>
      <c r="Y139" s="55"/>
      <c r="Z139" s="50" t="str">
        <f>IF(C139=1,"a","")</f>
        <v/>
      </c>
      <c r="AA139" s="50" t="str">
        <f>IF(D139=1,"a","")</f>
        <v/>
      </c>
      <c r="AB139" s="4"/>
      <c r="AC139" s="257"/>
      <c r="AD139" s="24" t="s">
        <v>859</v>
      </c>
      <c r="AE139" s="24" t="s">
        <v>420</v>
      </c>
      <c r="AF139" s="4" t="s">
        <v>91</v>
      </c>
      <c r="AG139" s="5" t="s">
        <v>200</v>
      </c>
      <c r="AH139" s="4" t="s">
        <v>309</v>
      </c>
      <c r="AI139" s="4" t="s">
        <v>420</v>
      </c>
      <c r="AJ139" s="4" t="s">
        <v>582</v>
      </c>
      <c r="AK139" s="4" t="s">
        <v>420</v>
      </c>
    </row>
    <row r="140" spans="1:37" ht="14.65" thickBot="1" x14ac:dyDescent="0.5">
      <c r="A140" s="258"/>
      <c r="B140" s="29" t="str">
        <f>IF($B$4="English",AD140,IF($B$4="French",AE140,IF($B$4="Spanish",AF140,IF($B$4="Arabic",AG140,IF($B$4="Chinese",AH140,IF($B$4="Indonesian",AI140,IF($B$4="Russian",AJ140,IF($B$4="Thai",AK140,""))))))))</f>
        <v>fearful</v>
      </c>
      <c r="C140" s="12"/>
      <c r="D140" s="17"/>
      <c r="E140" s="53" t="str">
        <f>IF(C140+D140&gt;1, "You cannot have the same word as least and most.  Please choose only one option per word","" )</f>
        <v/>
      </c>
      <c r="V140" s="55"/>
      <c r="W140" s="55"/>
      <c r="X140" s="55"/>
      <c r="Y140" s="55"/>
      <c r="Z140" s="50" t="str">
        <f>IF(C140=1,"n","")</f>
        <v/>
      </c>
      <c r="AA140" s="50" t="str">
        <f>IF(D140=1,"n","")</f>
        <v/>
      </c>
      <c r="AB140" s="4"/>
      <c r="AC140" s="258"/>
      <c r="AD140" s="25" t="s">
        <v>860</v>
      </c>
      <c r="AE140" s="25" t="s">
        <v>525</v>
      </c>
      <c r="AF140" s="4" t="s">
        <v>92</v>
      </c>
      <c r="AG140" s="5" t="s">
        <v>201</v>
      </c>
      <c r="AH140" s="4" t="s">
        <v>310</v>
      </c>
      <c r="AI140" s="4" t="s">
        <v>421</v>
      </c>
      <c r="AJ140" s="4" t="s">
        <v>744</v>
      </c>
      <c r="AK140" s="4" t="s">
        <v>671</v>
      </c>
    </row>
    <row r="141" spans="1:37" ht="28.9" thickBot="1" x14ac:dyDescent="0.5">
      <c r="A141" s="61"/>
      <c r="B141" s="64"/>
      <c r="C141" s="60" t="str">
        <f>IF(C137+C138+C139+C140&gt;1,"Please choose only 1 option for Least Like You",IF((C137+C138+C139+C140)&lt;1,"Enter a 1 for the word above least like you",""))</f>
        <v>Enter a 1 for the word above least like you</v>
      </c>
      <c r="D141" s="60" t="str">
        <f>IF(D137+D138+D139+D140&gt;1,"Please choose only 1 option for Least Like You",IF(D137+D138+D139+D140&lt;1,"Enter a 1 for the word above most like you",""))</f>
        <v>Enter a 1 for the word above most like you</v>
      </c>
      <c r="E141" s="54"/>
      <c r="V141" s="55"/>
      <c r="W141" s="55"/>
      <c r="X141" s="55"/>
      <c r="Y141" s="55"/>
      <c r="Z141" s="50"/>
      <c r="AA141" s="50"/>
      <c r="AB141" s="4"/>
      <c r="AD141" s="8"/>
      <c r="AE141" s="8"/>
      <c r="AF141" s="4"/>
      <c r="AG141" s="5"/>
      <c r="AH141" s="4"/>
      <c r="AI141" s="4"/>
      <c r="AJ141" s="4"/>
      <c r="AK141" s="4"/>
    </row>
    <row r="142" spans="1:37" ht="14.65" thickBot="1" x14ac:dyDescent="0.5">
      <c r="A142" s="55"/>
      <c r="B142" s="55"/>
      <c r="C142" s="58"/>
      <c r="D142" s="63"/>
      <c r="V142" s="55"/>
      <c r="W142" s="55"/>
      <c r="X142" s="55"/>
      <c r="Y142" s="55"/>
      <c r="AD142" s="6"/>
      <c r="AE142" s="6"/>
    </row>
    <row r="143" spans="1:37" ht="14.65" thickBot="1" x14ac:dyDescent="0.5">
      <c r="A143" s="256">
        <v>24</v>
      </c>
      <c r="B143" s="30" t="str">
        <f>IF($B$4="English",AD143,IF($B$4="French",AE143,IF($B$4="Spanish",AF143,IF($B$4="Arabic",AG143,IF($B$4="Chinese",AH143,IF($B$4="Indonesian",AI143,IF($B$4="Russian",AJ143,IF($B$4="Thai",AK143,""))))))))</f>
        <v>confident</v>
      </c>
      <c r="C143" s="10"/>
      <c r="D143" s="15"/>
      <c r="E143" s="56" t="str">
        <f>IF(C143+D143&gt;1, "You cannot have the same word as least and most.  Please choose only one option per word","" )</f>
        <v/>
      </c>
      <c r="V143" s="55"/>
      <c r="W143" s="55"/>
      <c r="X143" s="55"/>
      <c r="Y143" s="55"/>
      <c r="Z143" s="50" t="str">
        <f>IF(C143=1,"d","")</f>
        <v/>
      </c>
      <c r="AA143" s="50" t="str">
        <f>IF(D143=1,"d","")</f>
        <v/>
      </c>
      <c r="AB143" s="4"/>
      <c r="AC143" s="256">
        <v>24</v>
      </c>
      <c r="AD143" s="20" t="s">
        <v>861</v>
      </c>
      <c r="AE143" s="20" t="s">
        <v>526</v>
      </c>
      <c r="AF143" s="4" t="s">
        <v>93</v>
      </c>
      <c r="AG143" s="5" t="s">
        <v>202</v>
      </c>
      <c r="AH143" s="4" t="s">
        <v>311</v>
      </c>
      <c r="AI143" s="4" t="s">
        <v>422</v>
      </c>
      <c r="AJ143" s="4" t="s">
        <v>745</v>
      </c>
      <c r="AK143" s="4" t="s">
        <v>672</v>
      </c>
    </row>
    <row r="144" spans="1:37" ht="14.65" thickBot="1" x14ac:dyDescent="0.5">
      <c r="A144" s="257"/>
      <c r="B144" s="30" t="str">
        <f>IF($B$4="English",AD144,IF($B$4="French",AE144,IF($B$4="Spanish",AF144,IF($B$4="Arabic",AG144,IF($B$4="Chinese",AH144,IF($B$4="Indonesian",AI144,IF($B$4="Russian",AJ144,IF($B$4="Thai",AK144,""))))))))</f>
        <v>sympathetic</v>
      </c>
      <c r="C144" s="11"/>
      <c r="D144" s="16"/>
      <c r="E144" s="53" t="str">
        <f>IF(C144+D144&gt;1, "You cannot have the same word as least and most.  Please choose only one option per word","" )</f>
        <v/>
      </c>
      <c r="V144" s="55"/>
      <c r="W144" s="55"/>
      <c r="X144" s="55"/>
      <c r="Y144" s="55"/>
      <c r="Z144" s="50" t="str">
        <f>IF(C144=1,"a","")</f>
        <v/>
      </c>
      <c r="AA144" s="50" t="str">
        <f>IF(D144=1,"a","")</f>
        <v/>
      </c>
      <c r="AB144" s="4"/>
      <c r="AC144" s="257"/>
      <c r="AD144" s="21" t="s">
        <v>862</v>
      </c>
      <c r="AE144" s="21" t="s">
        <v>527</v>
      </c>
      <c r="AF144" s="4" t="s">
        <v>94</v>
      </c>
      <c r="AG144" s="5" t="s">
        <v>203</v>
      </c>
      <c r="AH144" s="4" t="s">
        <v>312</v>
      </c>
      <c r="AI144" s="4" t="s">
        <v>423</v>
      </c>
      <c r="AJ144" s="4" t="s">
        <v>746</v>
      </c>
      <c r="AK144" s="4" t="s">
        <v>673</v>
      </c>
    </row>
    <row r="145" spans="1:37" ht="14.65" thickBot="1" x14ac:dyDescent="0.5">
      <c r="A145" s="257"/>
      <c r="B145" s="30" t="str">
        <f>IF($B$4="English",AD145,IF($B$4="French",AE145,IF($B$4="Spanish",AF145,IF($B$4="Arabic",AG145,IF($B$4="Chinese",AH145,IF($B$4="Indonesian",AI145,IF($B$4="Russian",AJ145,IF($B$4="Thai",AK145,""))))))))</f>
        <v>impartial</v>
      </c>
      <c r="C145" s="11"/>
      <c r="D145" s="16"/>
      <c r="E145" s="53" t="str">
        <f>IF(C145+D145&gt;1, "You cannot have the same word as least and most.  Please choose only one option per word","" )</f>
        <v/>
      </c>
      <c r="V145" s="55"/>
      <c r="W145" s="55"/>
      <c r="X145" s="55"/>
      <c r="Y145" s="55"/>
      <c r="Z145" s="50" t="str">
        <f>IF(C145=1,"n","")</f>
        <v/>
      </c>
      <c r="AA145" s="50" t="str">
        <f>IF(D145=1,"n","")</f>
        <v/>
      </c>
      <c r="AB145" s="4"/>
      <c r="AC145" s="257"/>
      <c r="AD145" s="21" t="s">
        <v>863</v>
      </c>
      <c r="AE145" s="21" t="s">
        <v>528</v>
      </c>
      <c r="AF145" s="4" t="s">
        <v>95</v>
      </c>
      <c r="AG145" s="5" t="s">
        <v>204</v>
      </c>
      <c r="AH145" s="4" t="s">
        <v>313</v>
      </c>
      <c r="AI145" s="4" t="s">
        <v>424</v>
      </c>
      <c r="AJ145" s="4" t="s">
        <v>583</v>
      </c>
      <c r="AK145" s="4" t="s">
        <v>674</v>
      </c>
    </row>
    <row r="146" spans="1:37" ht="14.65" thickBot="1" x14ac:dyDescent="0.5">
      <c r="A146" s="258"/>
      <c r="B146" s="30" t="str">
        <f>IF($B$4="English",AD146,IF($B$4="French",AE146,IF($B$4="Spanish",AF146,IF($B$4="Arabic",AG146,IF($B$4="Chinese",AH146,IF($B$4="Indonesian",AI146,IF($B$4="Russian",AJ146,IF($B$4="Thai",AK146,""))))))))</f>
        <v>assertive</v>
      </c>
      <c r="C146" s="12"/>
      <c r="D146" s="17"/>
      <c r="E146" s="53" t="str">
        <f>IF(C146+D146&gt;1, "You cannot have the same word as least and most.  Please choose only one option per word","" )</f>
        <v/>
      </c>
      <c r="V146" s="55"/>
      <c r="W146" s="55"/>
      <c r="X146" s="55"/>
      <c r="Y146" s="55"/>
      <c r="Z146" s="50" t="str">
        <f>IF(C146=1,"e","")</f>
        <v/>
      </c>
      <c r="AA146" s="50" t="str">
        <f>IF(D146=1,"e","")</f>
        <v/>
      </c>
      <c r="AB146" s="4"/>
      <c r="AC146" s="258"/>
      <c r="AD146" s="22" t="s">
        <v>864</v>
      </c>
      <c r="AE146" s="22" t="s">
        <v>529</v>
      </c>
      <c r="AF146" s="4" t="s">
        <v>96</v>
      </c>
      <c r="AG146" s="5" t="s">
        <v>205</v>
      </c>
      <c r="AH146" s="4" t="s">
        <v>314</v>
      </c>
      <c r="AI146" s="4" t="s">
        <v>425</v>
      </c>
      <c r="AJ146" s="4" t="s">
        <v>747</v>
      </c>
      <c r="AK146" s="4" t="s">
        <v>675</v>
      </c>
    </row>
    <row r="147" spans="1:37" ht="28.9" thickBot="1" x14ac:dyDescent="0.5">
      <c r="A147" s="61"/>
      <c r="B147" s="64"/>
      <c r="C147" s="60" t="str">
        <f>IF(C143+C144+C145+C146&gt;1,"Please choose only 1 option for Least Like You",IF((C143+C144+C145+C146)&lt;1,"Enter a 1 for the word above least like you",""))</f>
        <v>Enter a 1 for the word above least like you</v>
      </c>
      <c r="D147" s="60" t="str">
        <f>IF(D143+D144+D145+D146&gt;1,"Please choose only 1 option for Least Like You",IF(D143+D144+D145+D146&lt;1,"Enter a 1 for the word above most like you",""))</f>
        <v>Enter a 1 for the word above most like you</v>
      </c>
      <c r="E147" s="54"/>
      <c r="V147" s="55"/>
      <c r="W147" s="55"/>
      <c r="X147" s="55"/>
      <c r="Y147" s="55"/>
      <c r="Z147" s="50"/>
      <c r="AA147" s="50"/>
      <c r="AB147" s="4"/>
      <c r="AD147" s="8"/>
      <c r="AE147" s="8"/>
      <c r="AF147" s="4"/>
      <c r="AG147" s="5"/>
      <c r="AH147" s="4"/>
      <c r="AI147" s="4"/>
      <c r="AJ147" s="4"/>
      <c r="AK147" s="4"/>
    </row>
    <row r="148" spans="1:37" ht="14.65" thickBot="1" x14ac:dyDescent="0.5">
      <c r="A148" s="55"/>
      <c r="B148" s="55"/>
      <c r="C148" s="58"/>
      <c r="D148" s="63"/>
      <c r="V148" s="55"/>
      <c r="W148" s="55"/>
      <c r="X148" s="55"/>
      <c r="Y148" s="55"/>
      <c r="AD148" s="6"/>
      <c r="AE148" s="6"/>
    </row>
    <row r="149" spans="1:37" ht="14.65" thickBot="1" x14ac:dyDescent="0.5">
      <c r="A149" s="256">
        <v>25</v>
      </c>
      <c r="B149" s="29" t="str">
        <f>IF($B$4="English",AD149,IF($B$4="French",AE149,IF($B$4="Spanish",AF149,IF($B$4="Arabic",AG149,IF($B$4="Chinese",AH149,IF($B$4="Indonesian",AI149,IF($B$4="Russian",AJ149,IF($B$4="Thai",AK149,""))))))))</f>
        <v>thorough</v>
      </c>
      <c r="C149" s="10"/>
      <c r="D149" s="15"/>
      <c r="E149" s="56" t="str">
        <f>IF(C149+D149&gt;1, "You cannot have the same word as least and most.  Please choose only one option per word","" )</f>
        <v/>
      </c>
      <c r="V149" s="55"/>
      <c r="W149" s="55"/>
      <c r="X149" s="55"/>
      <c r="Y149" s="55"/>
      <c r="Z149" s="50" t="str">
        <f>IF(C149=1,"n","")</f>
        <v/>
      </c>
      <c r="AA149" s="50" t="str">
        <f>IF(D149=1,"n","")</f>
        <v/>
      </c>
      <c r="AB149" s="4"/>
      <c r="AC149" s="256">
        <v>25</v>
      </c>
      <c r="AD149" s="23" t="s">
        <v>865</v>
      </c>
      <c r="AE149" s="23" t="s">
        <v>530</v>
      </c>
      <c r="AF149" s="4" t="s">
        <v>97</v>
      </c>
      <c r="AG149" s="5" t="s">
        <v>206</v>
      </c>
      <c r="AH149" s="4" t="s">
        <v>315</v>
      </c>
      <c r="AI149" s="4" t="s">
        <v>426</v>
      </c>
      <c r="AJ149" s="4" t="s">
        <v>748</v>
      </c>
      <c r="AK149" s="4" t="s">
        <v>676</v>
      </c>
    </row>
    <row r="150" spans="1:37" ht="14.65" thickBot="1" x14ac:dyDescent="0.5">
      <c r="A150" s="257"/>
      <c r="B150" s="23" t="str">
        <f>IF($B$4="English",AD150,IF($B$4="French",AE150,IF($B$4="Spanish",AF150,IF($B$4="Arabic",AG150,IF($B$4="Chinese",AH150,IF($B$4="Indonesian",AI150,IF($B$4="Russian",AJ150,IF($B$4="Thai",AK150,""))))))))</f>
        <v>generous</v>
      </c>
      <c r="C150" s="11"/>
      <c r="D150" s="16"/>
      <c r="E150" s="53" t="str">
        <f>IF(C150+D150&gt;1, "You cannot have the same word as least and most.  Please choose only one option per word","" )</f>
        <v/>
      </c>
      <c r="V150" s="55"/>
      <c r="W150" s="55"/>
      <c r="X150" s="55"/>
      <c r="Y150" s="55"/>
      <c r="Z150" s="50" t="str">
        <f>IF(C150=1,"a","")</f>
        <v/>
      </c>
      <c r="AA150" s="50" t="str">
        <f>IF(D150=1,"a","")</f>
        <v/>
      </c>
      <c r="AB150" s="4"/>
      <c r="AC150" s="257"/>
      <c r="AD150" s="24" t="s">
        <v>866</v>
      </c>
      <c r="AE150" s="24" t="s">
        <v>531</v>
      </c>
      <c r="AF150" s="4" t="s">
        <v>98</v>
      </c>
      <c r="AG150" s="5" t="s">
        <v>207</v>
      </c>
      <c r="AH150" s="4" t="s">
        <v>316</v>
      </c>
      <c r="AI150" s="4" t="s">
        <v>427</v>
      </c>
      <c r="AJ150" s="4" t="s">
        <v>749</v>
      </c>
      <c r="AK150" s="4" t="s">
        <v>677</v>
      </c>
    </row>
    <row r="151" spans="1:37" ht="14.65" thickBot="1" x14ac:dyDescent="0.5">
      <c r="A151" s="257"/>
      <c r="B151" s="23" t="str">
        <f>IF($B$4="English",AD151,IF($B$4="French",AE151,IF($B$4="Spanish",AF151,IF($B$4="Arabic",AG151,IF($B$4="Chinese",AH151,IF($B$4="Indonesian",AI151,IF($B$4="Russian",AJ151,IF($B$4="Thai",AK151,""))))))))</f>
        <v>animated</v>
      </c>
      <c r="C151" s="11"/>
      <c r="D151" s="16"/>
      <c r="E151" s="53" t="str">
        <f>IF(C151+D151&gt;1, "You cannot have the same word as least and most.  Please choose only one option per word","" )</f>
        <v/>
      </c>
      <c r="V151" s="55"/>
      <c r="W151" s="55"/>
      <c r="X151" s="55"/>
      <c r="Y151" s="55"/>
      <c r="Z151" s="50" t="str">
        <f>IF(C151=1,"e","")</f>
        <v/>
      </c>
      <c r="AA151" s="50" t="str">
        <f>IF(D151=1,"e","")</f>
        <v/>
      </c>
      <c r="AB151" s="4"/>
      <c r="AC151" s="257"/>
      <c r="AD151" s="24" t="s">
        <v>867</v>
      </c>
      <c r="AE151" s="24" t="s">
        <v>532</v>
      </c>
      <c r="AF151" s="4" t="s">
        <v>99</v>
      </c>
      <c r="AG151" s="5" t="s">
        <v>208</v>
      </c>
      <c r="AH151" s="4" t="s">
        <v>317</v>
      </c>
      <c r="AI151" s="4" t="s">
        <v>428</v>
      </c>
      <c r="AJ151" s="4" t="s">
        <v>750</v>
      </c>
      <c r="AK151" s="4" t="s">
        <v>678</v>
      </c>
    </row>
    <row r="152" spans="1:37" ht="14.65" thickBot="1" x14ac:dyDescent="0.5">
      <c r="A152" s="258"/>
      <c r="B152" s="29" t="str">
        <f>IF($B$4="English",AD152,IF($B$4="French",AE152,IF($B$4="Spanish",AF152,IF($B$4="Arabic",AG152,IF($B$4="Chinese",AH152,IF($B$4="Indonesian",AI152,IF($B$4="Russian",AJ152,IF($B$4="Thai",AK152,""))))))))</f>
        <v>decisive</v>
      </c>
      <c r="C152" s="12"/>
      <c r="D152" s="17"/>
      <c r="E152" s="53" t="str">
        <f>IF(C152+D152&gt;1, "You cannot have the same word as least and most.  Please choose only one option per word","" )</f>
        <v/>
      </c>
      <c r="V152" s="55"/>
      <c r="W152" s="55"/>
      <c r="X152" s="55"/>
      <c r="Y152" s="55"/>
      <c r="Z152" s="50" t="str">
        <f>IF(C152=1,"d","")</f>
        <v/>
      </c>
      <c r="AA152" s="50" t="str">
        <f>IF(D152=1,"d","")</f>
        <v/>
      </c>
      <c r="AB152" s="4"/>
      <c r="AC152" s="258"/>
      <c r="AD152" s="25" t="s">
        <v>868</v>
      </c>
      <c r="AE152" s="25" t="s">
        <v>533</v>
      </c>
      <c r="AF152" s="4" t="s">
        <v>100</v>
      </c>
      <c r="AG152" s="5" t="s">
        <v>209</v>
      </c>
      <c r="AH152" s="4" t="s">
        <v>318</v>
      </c>
      <c r="AI152" s="4" t="s">
        <v>429</v>
      </c>
      <c r="AJ152" s="4" t="s">
        <v>751</v>
      </c>
      <c r="AK152" s="4" t="s">
        <v>679</v>
      </c>
    </row>
    <row r="153" spans="1:37" ht="28.9" thickBot="1" x14ac:dyDescent="0.5">
      <c r="A153" s="61"/>
      <c r="B153" s="64"/>
      <c r="C153" s="60" t="str">
        <f>IF(C149+C150+C151+C152&gt;1,"Please choose only 1 option for Least Like You",IF((C149+C150+C151+C152)&lt;1,"Enter a 1 for the word above least like you",""))</f>
        <v>Enter a 1 for the word above least like you</v>
      </c>
      <c r="D153" s="60" t="str">
        <f>IF(D149+D150+D151+D152&gt;1,"Please choose only 1 option for Least Like You",IF(D149+D150+D151+D152&lt;1,"Enter a 1 for the word above most like you",""))</f>
        <v>Enter a 1 for the word above most like you</v>
      </c>
      <c r="E153" s="54"/>
      <c r="V153" s="55"/>
      <c r="W153" s="55"/>
      <c r="X153" s="55"/>
      <c r="Y153" s="55"/>
      <c r="Z153" s="50"/>
      <c r="AA153" s="50"/>
      <c r="AB153" s="4"/>
      <c r="AD153" s="8"/>
      <c r="AE153" s="8"/>
      <c r="AF153" s="4"/>
      <c r="AG153" s="5"/>
      <c r="AH153" s="4"/>
      <c r="AI153" s="4"/>
      <c r="AJ153" s="4"/>
      <c r="AK153" s="4"/>
    </row>
    <row r="154" spans="1:37" ht="14.65" thickBot="1" x14ac:dyDescent="0.5">
      <c r="A154" s="55"/>
      <c r="B154" s="55"/>
      <c r="C154" s="58"/>
      <c r="D154" s="63"/>
      <c r="V154" s="55"/>
      <c r="W154" s="55"/>
      <c r="X154" s="55"/>
      <c r="Y154" s="55"/>
      <c r="AD154" s="6"/>
      <c r="AE154" s="6"/>
    </row>
    <row r="155" spans="1:37" ht="14.65" thickBot="1" x14ac:dyDescent="0.5">
      <c r="A155" s="256">
        <v>26</v>
      </c>
      <c r="B155" s="30" t="str">
        <f>IF($B$4="English",AD155,IF($B$4="French",AE155,IF($B$4="Spanish",AF155,IF($B$4="Arabic",AG155,IF($B$4="Chinese",AH155,IF($B$4="Indonesian",AI155,IF($B$4="Russian",AJ155,IF($B$4="Thai",AK155,""))))))))</f>
        <v>jovial</v>
      </c>
      <c r="C155" s="10"/>
      <c r="D155" s="15"/>
      <c r="E155" s="56" t="str">
        <f>IF(C155+D155&gt;1, "You cannot have the same word as least and most.  Please choose only one option per word","" )</f>
        <v/>
      </c>
      <c r="V155" s="55"/>
      <c r="W155" s="55"/>
      <c r="X155" s="55"/>
      <c r="Y155" s="55"/>
      <c r="Z155" s="50" t="str">
        <f>IF(C155=1,"e","")</f>
        <v/>
      </c>
      <c r="AA155" s="50" t="str">
        <f>IF(D155=1,"e","")</f>
        <v/>
      </c>
      <c r="AB155" s="4"/>
      <c r="AC155" s="256">
        <v>26</v>
      </c>
      <c r="AD155" s="20" t="s">
        <v>869</v>
      </c>
      <c r="AE155" s="20" t="s">
        <v>101</v>
      </c>
      <c r="AF155" s="4" t="s">
        <v>101</v>
      </c>
      <c r="AG155" s="5" t="s">
        <v>210</v>
      </c>
      <c r="AH155" s="4" t="s">
        <v>319</v>
      </c>
      <c r="AI155" s="4" t="s">
        <v>430</v>
      </c>
      <c r="AJ155" s="4" t="s">
        <v>752</v>
      </c>
      <c r="AK155" s="4" t="s">
        <v>680</v>
      </c>
    </row>
    <row r="156" spans="1:37" ht="14.65" thickBot="1" x14ac:dyDescent="0.5">
      <c r="A156" s="257"/>
      <c r="B156" s="30" t="str">
        <f>IF($B$4="English",AD156,IF($B$4="French",AE156,IF($B$4="Spanish",AF156,IF($B$4="Arabic",AG156,IF($B$4="Chinese",AH156,IF($B$4="Indonesian",AI156,IF($B$4="Russian",AJ156,IF($B$4="Thai",AK156,""))))))))</f>
        <v>precise</v>
      </c>
      <c r="C156" s="11"/>
      <c r="D156" s="16"/>
      <c r="E156" s="53" t="str">
        <f>IF(C156+D156&gt;1, "You cannot have the same word as least and most.  Please choose only one option per word","" )</f>
        <v/>
      </c>
      <c r="V156" s="55"/>
      <c r="W156" s="55"/>
      <c r="X156" s="55"/>
      <c r="Y156" s="55"/>
      <c r="Z156" s="50" t="str">
        <f>IF(C156=1,"n","")</f>
        <v/>
      </c>
      <c r="AA156" s="50" t="str">
        <f>IF(D156=1,"n","")</f>
        <v/>
      </c>
      <c r="AB156" s="4"/>
      <c r="AC156" s="257"/>
      <c r="AD156" s="21" t="s">
        <v>870</v>
      </c>
      <c r="AE156" s="21" t="s">
        <v>534</v>
      </c>
      <c r="AF156" s="4" t="s">
        <v>102</v>
      </c>
      <c r="AG156" s="5" t="s">
        <v>211</v>
      </c>
      <c r="AH156" s="4" t="s">
        <v>320</v>
      </c>
      <c r="AI156" s="4" t="s">
        <v>431</v>
      </c>
      <c r="AJ156" s="4" t="s">
        <v>753</v>
      </c>
      <c r="AK156" s="4" t="s">
        <v>681</v>
      </c>
    </row>
    <row r="157" spans="1:37" ht="14.65" thickBot="1" x14ac:dyDescent="0.5">
      <c r="A157" s="257"/>
      <c r="B157" s="30" t="str">
        <f>IF($B$4="English",AD157,IF($B$4="French",AE157,IF($B$4="Spanish",AF157,IF($B$4="Arabic",AG157,IF($B$4="Chinese",AH157,IF($B$4="Indonesian",AI157,IF($B$4="Russian",AJ157,IF($B$4="Thai",AK157,""))))))))</f>
        <v>direct</v>
      </c>
      <c r="C157" s="11"/>
      <c r="D157" s="16"/>
      <c r="E157" s="53" t="str">
        <f>IF(C157+D157&gt;1, "You cannot have the same word as least and most.  Please choose only one option per word","" )</f>
        <v/>
      </c>
      <c r="V157" s="55"/>
      <c r="W157" s="55"/>
      <c r="X157" s="55"/>
      <c r="Y157" s="55"/>
      <c r="Z157" s="50" t="str">
        <f>IF(C157=1,"d","")</f>
        <v/>
      </c>
      <c r="AA157" s="50" t="str">
        <f>IF(D157=1,"d","")</f>
        <v/>
      </c>
      <c r="AB157" s="4"/>
      <c r="AC157" s="257"/>
      <c r="AD157" s="21" t="s">
        <v>871</v>
      </c>
      <c r="AE157" s="21" t="s">
        <v>535</v>
      </c>
      <c r="AF157" s="4" t="s">
        <v>103</v>
      </c>
      <c r="AG157" s="5" t="s">
        <v>212</v>
      </c>
      <c r="AH157" s="4" t="s">
        <v>321</v>
      </c>
      <c r="AI157" s="4" t="s">
        <v>432</v>
      </c>
      <c r="AJ157" s="4" t="s">
        <v>755</v>
      </c>
      <c r="AK157" s="4" t="s">
        <v>682</v>
      </c>
    </row>
    <row r="158" spans="1:37" ht="14.65" thickBot="1" x14ac:dyDescent="0.5">
      <c r="A158" s="258"/>
      <c r="B158" s="30" t="str">
        <f>IF($B$4="English",AD158,IF($B$4="French",AE158,IF($B$4="Spanish",AF158,IF($B$4="Arabic",AG158,IF($B$4="Chinese",AH158,IF($B$4="Indonesian",AI158,IF($B$4="Russian",AJ158,IF($B$4="Thai",AK158,""))))))))</f>
        <v>patient</v>
      </c>
      <c r="C158" s="12"/>
      <c r="D158" s="17"/>
      <c r="E158" s="53" t="str">
        <f>IF(C158+D158&gt;1, "You cannot have the same word as least and most.  Please choose only one option per word","" )</f>
        <v/>
      </c>
      <c r="V158" s="55"/>
      <c r="W158" s="55"/>
      <c r="X158" s="55"/>
      <c r="Y158" s="55"/>
      <c r="Z158" s="50" t="str">
        <f>IF(C158=1,"a","")</f>
        <v/>
      </c>
      <c r="AA158" s="50" t="str">
        <f>IF(D158=1,"a","")</f>
        <v/>
      </c>
      <c r="AB158" s="4"/>
      <c r="AC158" s="258"/>
      <c r="AD158" s="22" t="s">
        <v>824</v>
      </c>
      <c r="AE158" s="22" t="s">
        <v>494</v>
      </c>
      <c r="AF158" s="4" t="s">
        <v>56</v>
      </c>
      <c r="AG158" s="5" t="s">
        <v>166</v>
      </c>
      <c r="AH158" s="4" t="s">
        <v>275</v>
      </c>
      <c r="AI158" s="4" t="s">
        <v>386</v>
      </c>
      <c r="AJ158" s="4" t="s">
        <v>754</v>
      </c>
      <c r="AK158" s="4" t="s">
        <v>638</v>
      </c>
    </row>
    <row r="159" spans="1:37" ht="28.9" thickBot="1" x14ac:dyDescent="0.5">
      <c r="A159" s="61"/>
      <c r="B159" s="64"/>
      <c r="C159" s="60" t="str">
        <f>IF(C155+C156+C157+C158&gt;1,"Please choose only 1 option for Least Like You",IF((C155+C156+C157+C158)&lt;1,"Enter a 1 for the word above least like you",""))</f>
        <v>Enter a 1 for the word above least like you</v>
      </c>
      <c r="D159" s="60" t="str">
        <f>IF(D155+D156+D157+D158&gt;1,"Please choose only 1 option for Least Like You",IF(D155+D156+D157+D158&lt;1,"Enter a 1 for the word above most like you",""))</f>
        <v>Enter a 1 for the word above most like you</v>
      </c>
      <c r="E159" s="54"/>
      <c r="V159" s="55"/>
      <c r="W159" s="55"/>
      <c r="X159" s="55"/>
      <c r="Y159" s="55"/>
      <c r="Z159" s="50"/>
      <c r="AA159" s="50"/>
      <c r="AB159" s="4"/>
      <c r="AD159" s="8"/>
      <c r="AE159" s="8"/>
      <c r="AF159" s="4"/>
      <c r="AG159" s="5"/>
      <c r="AH159" s="4"/>
      <c r="AI159" s="4"/>
      <c r="AJ159" s="4"/>
      <c r="AK159" s="4"/>
    </row>
    <row r="160" spans="1:37" ht="14.25" customHeight="1" thickBot="1" x14ac:dyDescent="0.5">
      <c r="A160" s="55"/>
      <c r="B160" s="55"/>
      <c r="C160" s="58"/>
      <c r="D160" s="63"/>
      <c r="V160" s="55"/>
      <c r="W160" s="55"/>
      <c r="X160" s="55"/>
      <c r="Y160" s="55"/>
      <c r="AD160" s="6"/>
      <c r="AE160" s="6"/>
    </row>
    <row r="161" spans="1:37" ht="14.65" thickBot="1" x14ac:dyDescent="0.5">
      <c r="A161" s="256">
        <v>27</v>
      </c>
      <c r="B161" s="29" t="str">
        <f>IF($B$4="English",AD161,IF($B$4="French",AE161,IF($B$4="Spanish",AF161,IF($B$4="Arabic",AG161,IF($B$4="Chinese",AH161,IF($B$4="Indonesian",AI161,IF($B$4="Russian",AJ161,IF($B$4="Thai",AK161,""))))))))</f>
        <v>restless</v>
      </c>
      <c r="C161" s="10"/>
      <c r="D161" s="15"/>
      <c r="E161" s="56" t="str">
        <f>IF(C161+D161&gt;1, "You cannot have the same word as least and most.  Please choose only one option per word","" )</f>
        <v/>
      </c>
      <c r="V161" s="55"/>
      <c r="W161" s="55"/>
      <c r="X161" s="55"/>
      <c r="Y161" s="55"/>
      <c r="Z161" s="50" t="str">
        <f>IF(C161=1,"d","")</f>
        <v/>
      </c>
      <c r="AA161" s="50" t="str">
        <f>IF(D161=1,"d","")</f>
        <v/>
      </c>
      <c r="AB161" s="4"/>
      <c r="AC161" s="256">
        <v>27</v>
      </c>
      <c r="AD161" s="23" t="s">
        <v>872</v>
      </c>
      <c r="AE161" s="23" t="s">
        <v>536</v>
      </c>
      <c r="AF161" s="4" t="s">
        <v>104</v>
      </c>
      <c r="AG161" s="5" t="s">
        <v>213</v>
      </c>
      <c r="AH161" s="4" t="s">
        <v>322</v>
      </c>
      <c r="AI161" s="4" t="s">
        <v>433</v>
      </c>
      <c r="AJ161" s="4" t="s">
        <v>584</v>
      </c>
      <c r="AK161" s="4" t="s">
        <v>683</v>
      </c>
    </row>
    <row r="162" spans="1:37" ht="14.65" thickBot="1" x14ac:dyDescent="0.5">
      <c r="A162" s="257"/>
      <c r="B162" s="23" t="str">
        <f>IF($B$4="English",AD162,IF($B$4="French",AE162,IF($B$4="Spanish",AF162,IF($B$4="Arabic",AG162,IF($B$4="Chinese",AH162,IF($B$4="Indonesian",AI162,IF($B$4="Russian",AJ162,IF($B$4="Thai",AK162,""))))))))</f>
        <v>neighborly</v>
      </c>
      <c r="C162" s="11"/>
      <c r="D162" s="16"/>
      <c r="E162" s="53" t="str">
        <f>IF(C162+D162&gt;1, "You cannot have the same word as least and most.  Please choose only one option per word","" )</f>
        <v/>
      </c>
      <c r="V162" s="55"/>
      <c r="W162" s="55"/>
      <c r="X162" s="55"/>
      <c r="Y162" s="55"/>
      <c r="Z162" s="50" t="str">
        <f>IF(C162=1,"a","")</f>
        <v/>
      </c>
      <c r="AA162" s="50" t="str">
        <f>IF(D162=1,"a","")</f>
        <v/>
      </c>
      <c r="AB162" s="4"/>
      <c r="AC162" s="257"/>
      <c r="AD162" s="24" t="s">
        <v>873</v>
      </c>
      <c r="AE162" s="24" t="s">
        <v>537</v>
      </c>
      <c r="AF162" s="4" t="s">
        <v>105</v>
      </c>
      <c r="AG162" s="5" t="s">
        <v>214</v>
      </c>
      <c r="AH162" s="4" t="s">
        <v>323</v>
      </c>
      <c r="AI162" s="4" t="s">
        <v>434</v>
      </c>
      <c r="AJ162" s="4" t="s">
        <v>756</v>
      </c>
      <c r="AK162" s="4" t="s">
        <v>684</v>
      </c>
    </row>
    <row r="163" spans="1:37" ht="14.65" thickBot="1" x14ac:dyDescent="0.5">
      <c r="A163" s="257"/>
      <c r="B163" s="23" t="str">
        <f>IF($B$4="English",AD163,IF($B$4="French",AE163,IF($B$4="Spanish",AF163,IF($B$4="Arabic",AG163,IF($B$4="Chinese",AH163,IF($B$4="Indonesian",AI163,IF($B$4="Russian",AJ163,IF($B$4="Thai",AK163,""))))))))</f>
        <v>appealing</v>
      </c>
      <c r="C163" s="11"/>
      <c r="D163" s="16"/>
      <c r="E163" s="53" t="str">
        <f>IF(C163+D163&gt;1, "You cannot have the same word as least and most.  Please choose only one option per word","" )</f>
        <v/>
      </c>
      <c r="V163" s="55"/>
      <c r="W163" s="55"/>
      <c r="X163" s="55"/>
      <c r="Y163" s="55"/>
      <c r="Z163" s="50" t="str">
        <f>IF(C163=1,"e","")</f>
        <v/>
      </c>
      <c r="AA163" s="50" t="str">
        <f>IF(D163=1,"e","")</f>
        <v/>
      </c>
      <c r="AB163" s="4"/>
      <c r="AC163" s="257"/>
      <c r="AD163" s="24" t="s">
        <v>874</v>
      </c>
      <c r="AE163" s="24" t="s">
        <v>538</v>
      </c>
      <c r="AF163" s="4" t="s">
        <v>106</v>
      </c>
      <c r="AG163" s="5" t="s">
        <v>215</v>
      </c>
      <c r="AH163" s="4" t="s">
        <v>324</v>
      </c>
      <c r="AI163" s="4" t="s">
        <v>435</v>
      </c>
      <c r="AJ163" s="4" t="s">
        <v>758</v>
      </c>
      <c r="AK163" s="4" t="s">
        <v>685</v>
      </c>
    </row>
    <row r="164" spans="1:37" ht="14.65" thickBot="1" x14ac:dyDescent="0.5">
      <c r="A164" s="258"/>
      <c r="B164" s="29" t="str">
        <f>IF($B$4="English",AD164,IF($B$4="French",AE164,IF($B$4="Spanish",AF164,IF($B$4="Arabic",AG164,IF($B$4="Chinese",AH164,IF($B$4="Indonesian",AI164,IF($B$4="Russian",AJ164,IF($B$4="Thai",AK164,""))))))))</f>
        <v>careful</v>
      </c>
      <c r="C164" s="12"/>
      <c r="D164" s="17"/>
      <c r="E164" s="53" t="str">
        <f>IF(C164+D164&gt;1, "You cannot have the same word as least and most.  Please choose only one option per word","" )</f>
        <v/>
      </c>
      <c r="V164" s="55"/>
      <c r="W164" s="55"/>
      <c r="X164" s="55"/>
      <c r="Y164" s="55"/>
      <c r="Z164" s="50" t="str">
        <f>IF(C164=1,"n","")</f>
        <v/>
      </c>
      <c r="AA164" s="50" t="str">
        <f>IF(D164=1,"n","")</f>
        <v/>
      </c>
      <c r="AB164" s="4"/>
      <c r="AC164" s="258"/>
      <c r="AD164" s="25" t="s">
        <v>875</v>
      </c>
      <c r="AE164" s="25" t="s">
        <v>539</v>
      </c>
      <c r="AF164" s="4" t="s">
        <v>107</v>
      </c>
      <c r="AG164" s="5" t="s">
        <v>216</v>
      </c>
      <c r="AH164" s="4" t="s">
        <v>325</v>
      </c>
      <c r="AI164" s="4" t="s">
        <v>436</v>
      </c>
      <c r="AJ164" s="4" t="s">
        <v>757</v>
      </c>
      <c r="AK164" s="4" t="s">
        <v>686</v>
      </c>
    </row>
    <row r="165" spans="1:37" ht="28.9" thickBot="1" x14ac:dyDescent="0.5">
      <c r="A165" s="61"/>
      <c r="B165" s="64"/>
      <c r="C165" s="60" t="str">
        <f>IF(C161+C162+C163+C164&gt;1,"Please choose only 1 option for Least Like You",IF((C161+C162+C163+C164)&lt;1,"Enter a 1 for the word above least like you",""))</f>
        <v>Enter a 1 for the word above least like you</v>
      </c>
      <c r="D165" s="60" t="str">
        <f>IF(D161+D162+D163+D164&gt;1,"Please choose only 1 option for Least Like You",IF(D161+D162+D163+D164&lt;1,"Enter a 1 for the word above most like you",""))</f>
        <v>Enter a 1 for the word above most like you</v>
      </c>
      <c r="E165" s="54"/>
      <c r="V165" s="55"/>
      <c r="W165" s="55"/>
      <c r="X165" s="55"/>
      <c r="Y165" s="55"/>
      <c r="Z165" s="50"/>
      <c r="AA165" s="50"/>
      <c r="AB165" s="4"/>
      <c r="AD165" s="8"/>
      <c r="AE165" s="8"/>
      <c r="AF165" s="4"/>
      <c r="AG165" s="5"/>
      <c r="AH165" s="4"/>
      <c r="AI165" s="4"/>
      <c r="AJ165" s="4"/>
      <c r="AK165" s="4"/>
    </row>
    <row r="166" spans="1:37" ht="14.65" thickBot="1" x14ac:dyDescent="0.5">
      <c r="A166" s="55"/>
      <c r="B166" s="55"/>
      <c r="C166" s="58"/>
      <c r="D166" s="63"/>
      <c r="V166" s="55"/>
      <c r="W166" s="55"/>
      <c r="X166" s="55"/>
      <c r="Y166" s="55"/>
      <c r="AD166" s="6"/>
      <c r="AE166" s="6"/>
    </row>
    <row r="167" spans="1:37" ht="14.65" thickBot="1" x14ac:dyDescent="0.5">
      <c r="A167" s="256">
        <v>28</v>
      </c>
      <c r="B167" s="30" t="str">
        <f>IF($B$4="English",AD167,IF($B$4="French",AE167,IF($B$4="Spanish",AF167,IF($B$4="Arabic",AG167,IF($B$4="Chinese",AH167,IF($B$4="Indonesian",AI167,IF($B$4="Russian",AJ167,IF($B$4="Thai",AK167,""))))))))</f>
        <v>controlled</v>
      </c>
      <c r="C167" s="10"/>
      <c r="D167" s="15"/>
      <c r="E167" s="56" t="str">
        <f>IF(C167+D167&gt;1, "You cannot have the same word as least and most.  Please choose only one option per word","" )</f>
        <v/>
      </c>
      <c r="V167" s="55"/>
      <c r="W167" s="55"/>
      <c r="X167" s="55"/>
      <c r="Y167" s="55"/>
      <c r="Z167" s="50" t="str">
        <f>IF(C167=1,"n","")</f>
        <v/>
      </c>
      <c r="AA167" s="50" t="str">
        <f>IF(D167=1,"n","")</f>
        <v/>
      </c>
      <c r="AB167" s="4"/>
      <c r="AC167" s="256">
        <v>28</v>
      </c>
      <c r="AD167" s="20" t="s">
        <v>838</v>
      </c>
      <c r="AE167" s="20" t="s">
        <v>507</v>
      </c>
      <c r="AF167" s="4" t="s">
        <v>70</v>
      </c>
      <c r="AG167" s="5" t="s">
        <v>180</v>
      </c>
      <c r="AH167" s="4" t="s">
        <v>289</v>
      </c>
      <c r="AI167" s="4" t="s">
        <v>400</v>
      </c>
      <c r="AJ167" s="4" t="s">
        <v>759</v>
      </c>
      <c r="AK167" s="4" t="s">
        <v>652</v>
      </c>
    </row>
    <row r="168" spans="1:37" ht="14.65" thickBot="1" x14ac:dyDescent="0.5">
      <c r="A168" s="257"/>
      <c r="B168" s="30" t="str">
        <f>IF($B$4="English",AD168,IF($B$4="French",AE168,IF($B$4="Spanish",AF168,IF($B$4="Arabic",AG168,IF($B$4="Chinese",AH168,IF($B$4="Indonesian",AI168,IF($B$4="Russian",AJ168,IF($B$4="Thai",AK168,""))))))))</f>
        <v>pioneering</v>
      </c>
      <c r="C168" s="11"/>
      <c r="D168" s="16"/>
      <c r="E168" s="53" t="str">
        <f>IF(C168+D168&gt;1, "You cannot have the same word as least and most.  Please choose only one option per word","" )</f>
        <v/>
      </c>
      <c r="V168" s="55"/>
      <c r="W168" s="55"/>
      <c r="X168" s="55"/>
      <c r="Y168" s="55"/>
      <c r="Z168" s="50" t="str">
        <f>IF(C168=1,"d","")</f>
        <v/>
      </c>
      <c r="AA168" s="50" t="str">
        <f>IF(D168=1,"d","")</f>
        <v/>
      </c>
      <c r="AB168" s="4"/>
      <c r="AC168" s="257"/>
      <c r="AD168" s="21" t="s">
        <v>876</v>
      </c>
      <c r="AE168" s="21" t="s">
        <v>540</v>
      </c>
      <c r="AF168" s="4" t="s">
        <v>108</v>
      </c>
      <c r="AG168" s="5" t="s">
        <v>217</v>
      </c>
      <c r="AH168" s="4" t="s">
        <v>326</v>
      </c>
      <c r="AI168" s="4" t="s">
        <v>437</v>
      </c>
      <c r="AJ168" s="4" t="s">
        <v>760</v>
      </c>
      <c r="AK168" s="4" t="s">
        <v>687</v>
      </c>
    </row>
    <row r="169" spans="1:37" ht="14.65" thickBot="1" x14ac:dyDescent="0.5">
      <c r="A169" s="257"/>
      <c r="B169" s="30" t="str">
        <f>IF($B$4="English",AD169,IF($B$4="French",AE169,IF($B$4="Spanish",AF169,IF($B$4="Arabic",AG169,IF($B$4="Chinese",AH169,IF($B$4="Indonesian",AI169,IF($B$4="Russian",AJ169,IF($B$4="Thai",AK169,""))))))))</f>
        <v>optimistic</v>
      </c>
      <c r="C169" s="11"/>
      <c r="D169" s="16"/>
      <c r="E169" s="53" t="str">
        <f>IF(C169+D169&gt;1, "You cannot have the same word as least and most.  Please choose only one option per word","" )</f>
        <v/>
      </c>
      <c r="V169" s="55"/>
      <c r="W169" s="55"/>
      <c r="X169" s="55"/>
      <c r="Y169" s="55"/>
      <c r="Z169" s="50" t="str">
        <f>IF(C169=1,"e","")</f>
        <v/>
      </c>
      <c r="AA169" s="50" t="str">
        <f>IF(D169=1,"e","")</f>
        <v/>
      </c>
      <c r="AB169" s="4"/>
      <c r="AC169" s="257"/>
      <c r="AD169" s="21" t="s">
        <v>877</v>
      </c>
      <c r="AE169" s="21" t="s">
        <v>541</v>
      </c>
      <c r="AF169" s="4" t="s">
        <v>109</v>
      </c>
      <c r="AG169" s="5" t="s">
        <v>218</v>
      </c>
      <c r="AH169" s="4" t="s">
        <v>327</v>
      </c>
      <c r="AI169" s="4" t="s">
        <v>438</v>
      </c>
      <c r="AJ169" s="4" t="s">
        <v>761</v>
      </c>
      <c r="AK169" s="4" t="s">
        <v>688</v>
      </c>
    </row>
    <row r="170" spans="1:37" ht="14.65" thickBot="1" x14ac:dyDescent="0.5">
      <c r="A170" s="258"/>
      <c r="B170" s="30" t="str">
        <f>IF($B$4="English",AD170,IF($B$4="French",AE170,IF($B$4="Spanish",AF170,IF($B$4="Arabic",AG170,IF($B$4="Chinese",AH170,IF($B$4="Indonesian",AI170,IF($B$4="Russian",AJ170,IF($B$4="Thai",AK170,""))))))))</f>
        <v>helpful</v>
      </c>
      <c r="C170" s="12"/>
      <c r="D170" s="17"/>
      <c r="E170" s="53" t="str">
        <f>IF(C170+D170&gt;1, "You cannot have the same word as least and most.  Please choose only one option per word","" )</f>
        <v/>
      </c>
      <c r="V170" s="55"/>
      <c r="W170" s="55"/>
      <c r="X170" s="55"/>
      <c r="Y170" s="55"/>
      <c r="Z170" s="50" t="str">
        <f>IF(C170=1,"a","")</f>
        <v/>
      </c>
      <c r="AA170" s="50" t="str">
        <f>IF(D170=1,"a","")</f>
        <v/>
      </c>
      <c r="AB170" s="4"/>
      <c r="AC170" s="258"/>
      <c r="AD170" s="22" t="s">
        <v>878</v>
      </c>
      <c r="AE170" s="22" t="s">
        <v>542</v>
      </c>
      <c r="AF170" s="4" t="s">
        <v>110</v>
      </c>
      <c r="AG170" s="5" t="s">
        <v>219</v>
      </c>
      <c r="AH170" s="4" t="s">
        <v>328</v>
      </c>
      <c r="AI170" s="4" t="s">
        <v>439</v>
      </c>
      <c r="AJ170" s="4" t="s">
        <v>762</v>
      </c>
      <c r="AK170" s="4" t="s">
        <v>689</v>
      </c>
    </row>
    <row r="171" spans="1:37" ht="28.9" thickBot="1" x14ac:dyDescent="0.5">
      <c r="A171" s="61"/>
      <c r="B171" s="64"/>
      <c r="C171" s="60" t="str">
        <f>IF(C167+C168+C169+C170&gt;1,"Please choose only 1 option for Least Like You",IF((C167+C168+C169+C170)&lt;1,"Enter a 1 for the word above least like you",""))</f>
        <v>Enter a 1 for the word above least like you</v>
      </c>
      <c r="D171" s="60" t="str">
        <f>IF(D167+D168+D169+D170&gt;1,"Please choose only 1 option for Least Like You",IF(D167+D168+D169+D170&lt;1,"Enter a 1 for the word above most like you",""))</f>
        <v>Enter a 1 for the word above most like you</v>
      </c>
      <c r="E171" s="54"/>
      <c r="V171" s="55"/>
      <c r="W171" s="55"/>
      <c r="X171" s="55"/>
      <c r="Y171" s="55"/>
      <c r="AD171" s="8"/>
      <c r="AE171" s="8"/>
    </row>
    <row r="172" spans="1:37" x14ac:dyDescent="0.45">
      <c r="A172" s="55"/>
      <c r="B172" s="255" t="str">
        <f>IF(B198+C198=56,"You can now review your completed social profile analysis in the Profle Analysis tab.","Please check the question blocks above one or more have not been completed.")</f>
        <v>Please check the question blocks above one or more have not been completed.</v>
      </c>
      <c r="C172" s="255"/>
      <c r="D172" s="255"/>
      <c r="V172" s="55"/>
      <c r="W172" s="55"/>
      <c r="X172" s="55"/>
      <c r="Y172" s="55"/>
      <c r="AD172" s="6"/>
      <c r="AE172" s="6"/>
    </row>
    <row r="173" spans="1:37" x14ac:dyDescent="0.45">
      <c r="A173" s="55"/>
      <c r="B173" s="55"/>
      <c r="C173" s="58"/>
      <c r="D173" s="63"/>
      <c r="V173" s="55"/>
      <c r="W173" s="55"/>
      <c r="X173" s="55"/>
      <c r="Y173" s="55"/>
    </row>
    <row r="174" spans="1:37" x14ac:dyDescent="0.45">
      <c r="A174" s="55"/>
      <c r="B174" s="55"/>
      <c r="C174" s="58"/>
      <c r="D174" s="63"/>
      <c r="V174" s="55"/>
      <c r="W174" s="55"/>
      <c r="X174" s="55"/>
      <c r="Y174" s="55"/>
    </row>
    <row r="175" spans="1:37" x14ac:dyDescent="0.45">
      <c r="A175" s="55"/>
      <c r="B175" s="55"/>
      <c r="C175" s="58"/>
      <c r="D175" s="63"/>
      <c r="V175" s="55"/>
      <c r="W175" s="55"/>
      <c r="X175" s="55"/>
      <c r="Y175" s="55"/>
    </row>
    <row r="176" spans="1:37" x14ac:dyDescent="0.45">
      <c r="A176" s="55"/>
      <c r="B176" s="55"/>
      <c r="C176" s="58"/>
      <c r="D176" s="63"/>
      <c r="V176" s="55"/>
      <c r="W176" s="55"/>
      <c r="X176" s="55"/>
      <c r="Y176" s="55"/>
    </row>
    <row r="177" spans="1:25" x14ac:dyDescent="0.45">
      <c r="A177" s="55"/>
      <c r="B177" s="55"/>
      <c r="C177" s="58"/>
      <c r="D177" s="63"/>
      <c r="V177" s="55"/>
      <c r="W177" s="55"/>
      <c r="X177" s="55"/>
      <c r="Y177" s="55"/>
    </row>
    <row r="178" spans="1:25" x14ac:dyDescent="0.45">
      <c r="A178" s="55"/>
      <c r="B178" s="55"/>
      <c r="C178" s="58"/>
      <c r="D178" s="63"/>
      <c r="V178" s="55"/>
      <c r="W178" s="55"/>
      <c r="X178" s="55"/>
      <c r="Y178" s="55"/>
    </row>
    <row r="179" spans="1:25" x14ac:dyDescent="0.45">
      <c r="A179" s="55"/>
      <c r="B179" s="55"/>
      <c r="C179" s="58"/>
      <c r="D179" s="63"/>
      <c r="V179" s="55"/>
      <c r="W179" s="55"/>
      <c r="X179" s="55"/>
      <c r="Y179" s="55"/>
    </row>
    <row r="180" spans="1:25" x14ac:dyDescent="0.45">
      <c r="A180" s="55"/>
      <c r="B180" s="55"/>
      <c r="C180" s="58"/>
      <c r="D180" s="63"/>
      <c r="V180" s="55"/>
      <c r="W180" s="55"/>
      <c r="X180" s="55"/>
      <c r="Y180" s="55"/>
    </row>
    <row r="181" spans="1:25" x14ac:dyDescent="0.45">
      <c r="A181" s="55"/>
      <c r="B181" s="55"/>
      <c r="C181" s="58"/>
      <c r="D181" s="63"/>
      <c r="V181" s="55"/>
      <c r="W181" s="55"/>
      <c r="X181" s="55"/>
      <c r="Y181" s="55"/>
    </row>
    <row r="182" spans="1:25" x14ac:dyDescent="0.45">
      <c r="A182" s="55"/>
      <c r="B182" s="55"/>
      <c r="C182" s="58"/>
      <c r="D182" s="63"/>
      <c r="V182" s="55"/>
      <c r="W182" s="55"/>
      <c r="X182" s="55"/>
      <c r="Y182" s="55"/>
    </row>
    <row r="183" spans="1:25" x14ac:dyDescent="0.45">
      <c r="A183" s="55"/>
      <c r="B183" s="55"/>
      <c r="C183" s="58"/>
      <c r="D183" s="63"/>
      <c r="V183" s="55"/>
      <c r="W183" s="55"/>
      <c r="X183" s="55"/>
      <c r="Y183" s="55"/>
    </row>
    <row r="184" spans="1:25" x14ac:dyDescent="0.45">
      <c r="A184" s="55"/>
      <c r="B184" s="55"/>
      <c r="C184" s="58"/>
      <c r="D184" s="63"/>
      <c r="V184" s="55"/>
      <c r="W184" s="55"/>
      <c r="X184" s="55"/>
      <c r="Y184" s="55"/>
    </row>
    <row r="185" spans="1:25" x14ac:dyDescent="0.45">
      <c r="A185" s="55"/>
      <c r="B185" s="55"/>
      <c r="C185" s="58"/>
      <c r="D185" s="63"/>
      <c r="V185" s="55"/>
      <c r="W185" s="55"/>
      <c r="X185" s="55"/>
      <c r="Y185" s="55"/>
    </row>
    <row r="186" spans="1:25" x14ac:dyDescent="0.45">
      <c r="A186" s="55"/>
      <c r="B186" s="55"/>
      <c r="C186" s="58"/>
      <c r="D186" s="63"/>
      <c r="V186" s="55"/>
      <c r="W186" s="55"/>
      <c r="X186" s="55"/>
      <c r="Y186" s="55"/>
    </row>
    <row r="187" spans="1:25" x14ac:dyDescent="0.45">
      <c r="A187" s="55"/>
      <c r="B187" s="55"/>
      <c r="C187" s="58"/>
      <c r="D187" s="63"/>
      <c r="V187" s="55"/>
      <c r="W187" s="55"/>
      <c r="X187" s="55"/>
      <c r="Y187" s="55"/>
    </row>
    <row r="188" spans="1:25" x14ac:dyDescent="0.45">
      <c r="A188" s="55"/>
      <c r="B188" s="55"/>
      <c r="C188" s="58"/>
      <c r="D188" s="63"/>
      <c r="V188" s="55"/>
      <c r="W188" s="55"/>
      <c r="X188" s="55"/>
      <c r="Y188" s="55"/>
    </row>
    <row r="189" spans="1:25" x14ac:dyDescent="0.45">
      <c r="A189" s="55"/>
      <c r="B189" s="55"/>
      <c r="C189" s="58"/>
      <c r="D189" s="63"/>
      <c r="V189" s="55"/>
      <c r="W189" s="55"/>
      <c r="X189" s="55"/>
      <c r="Y189" s="55"/>
    </row>
    <row r="190" spans="1:25" x14ac:dyDescent="0.45">
      <c r="A190" s="55"/>
      <c r="B190" s="55"/>
      <c r="C190" s="58"/>
      <c r="D190" s="63"/>
      <c r="V190" s="55"/>
      <c r="W190" s="55"/>
      <c r="X190" s="55"/>
      <c r="Y190" s="55"/>
    </row>
    <row r="191" spans="1:25" x14ac:dyDescent="0.45">
      <c r="A191" s="55"/>
      <c r="B191" s="55"/>
      <c r="C191" s="58"/>
      <c r="D191" s="63"/>
      <c r="V191" s="55"/>
      <c r="W191" s="55"/>
      <c r="X191" s="55"/>
      <c r="Y191" s="55"/>
    </row>
    <row r="192" spans="1:25" ht="154.5" customHeight="1" thickBot="1" x14ac:dyDescent="0.5">
      <c r="A192" s="55"/>
      <c r="B192" s="55"/>
      <c r="C192" s="58"/>
      <c r="D192" s="63"/>
      <c r="V192" s="55"/>
      <c r="W192" s="55"/>
      <c r="X192" s="55"/>
      <c r="Y192" s="55"/>
    </row>
    <row r="193" spans="1:25" ht="28.9" thickBot="1" x14ac:dyDescent="0.5">
      <c r="A193" s="46"/>
      <c r="B193" s="44" t="s">
        <v>898</v>
      </c>
      <c r="C193" s="45" t="s">
        <v>899</v>
      </c>
      <c r="D193" s="45" t="s">
        <v>901</v>
      </c>
      <c r="E193" s="58"/>
      <c r="V193" s="55"/>
      <c r="W193" s="55"/>
      <c r="X193" s="55"/>
      <c r="Y193" s="55"/>
    </row>
    <row r="194" spans="1:25" x14ac:dyDescent="0.45">
      <c r="A194" s="40" t="s">
        <v>897</v>
      </c>
      <c r="B194" s="39">
        <f>COUNTIF(Z4:Z170,"=a")</f>
        <v>0</v>
      </c>
      <c r="C194" s="39">
        <f>COUNTIF(AA4:AA170,"=a")</f>
        <v>0</v>
      </c>
      <c r="D194" s="39">
        <f>C194-B194</f>
        <v>0</v>
      </c>
      <c r="E194" s="81" t="s">
        <v>897</v>
      </c>
      <c r="F194" s="65" t="str">
        <f>CONCATENATE(E194, "-", C194)</f>
        <v>Amiable-0</v>
      </c>
      <c r="V194" s="55"/>
      <c r="W194" s="55"/>
      <c r="X194" s="55"/>
      <c r="Y194" s="55"/>
    </row>
    <row r="195" spans="1:25" x14ac:dyDescent="0.45">
      <c r="A195" s="41" t="s">
        <v>767</v>
      </c>
      <c r="B195" s="13">
        <f>COUNTIF(Z3:Z169,"=n")</f>
        <v>0</v>
      </c>
      <c r="C195" s="13">
        <f>COUNTIF(AA3:AA169,"=n")</f>
        <v>0</v>
      </c>
      <c r="D195" s="13">
        <f>C195-B195</f>
        <v>0</v>
      </c>
      <c r="E195" s="82" t="s">
        <v>767</v>
      </c>
      <c r="F195" s="65" t="str">
        <f>CONCATENATE(E195, "-", C195)</f>
        <v>Analytical-0</v>
      </c>
      <c r="V195" s="55"/>
      <c r="W195" s="55"/>
      <c r="X195" s="55"/>
      <c r="Y195" s="55"/>
    </row>
    <row r="196" spans="1:25" x14ac:dyDescent="0.45">
      <c r="A196" s="41" t="s">
        <v>766</v>
      </c>
      <c r="B196" s="13">
        <f>COUNTIF(Z5:Z171,"=d")</f>
        <v>0</v>
      </c>
      <c r="C196" s="13">
        <f>COUNTIF(AA5:AA171,"=d")</f>
        <v>0</v>
      </c>
      <c r="D196" s="13">
        <f>C196-B196</f>
        <v>0</v>
      </c>
      <c r="E196" s="82" t="s">
        <v>766</v>
      </c>
      <c r="F196" s="65" t="str">
        <f>CONCATENATE(E196, "-", C196)</f>
        <v>Driver-0</v>
      </c>
      <c r="V196" s="55"/>
      <c r="W196" s="55"/>
      <c r="X196" s="55"/>
      <c r="Y196" s="55"/>
    </row>
    <row r="197" spans="1:25" ht="14.65" thickBot="1" x14ac:dyDescent="0.5">
      <c r="A197" s="43" t="s">
        <v>765</v>
      </c>
      <c r="B197" s="42">
        <f>COUNTIF(Z5:Z171,"=e")</f>
        <v>0</v>
      </c>
      <c r="C197" s="42">
        <f>COUNTIF(AA5:AA171,"=e")</f>
        <v>0</v>
      </c>
      <c r="D197" s="42">
        <f>C197-B197</f>
        <v>0</v>
      </c>
      <c r="E197" s="83" t="s">
        <v>765</v>
      </c>
      <c r="F197" s="65" t="str">
        <f>CONCATENATE(E197, "-", C197)</f>
        <v>Expressive-0</v>
      </c>
      <c r="V197" s="55"/>
      <c r="W197" s="55"/>
      <c r="X197" s="55"/>
      <c r="Y197" s="55"/>
    </row>
    <row r="198" spans="1:25" ht="43.15" thickBot="1" x14ac:dyDescent="0.5">
      <c r="A198" s="49" t="s">
        <v>900</v>
      </c>
      <c r="B198" s="47">
        <f>SUM(B194:B197)</f>
        <v>0</v>
      </c>
      <c r="C198" s="48">
        <f>SUM(C194:C197)</f>
        <v>0</v>
      </c>
      <c r="D198" s="1"/>
      <c r="E198" s="58"/>
      <c r="V198" s="55"/>
      <c r="W198" s="55"/>
      <c r="X198" s="55"/>
      <c r="Y198" s="55"/>
    </row>
    <row r="199" spans="1:25" ht="14.65" thickBot="1" x14ac:dyDescent="0.5">
      <c r="B199" s="1"/>
      <c r="C199" s="18"/>
      <c r="D199" s="2"/>
      <c r="E199" s="58"/>
      <c r="V199" s="55"/>
      <c r="W199" s="55"/>
      <c r="X199" s="55"/>
      <c r="Y199" s="55"/>
    </row>
    <row r="200" spans="1:25" ht="14.65" thickBot="1" x14ac:dyDescent="0.5">
      <c r="B200" s="68" t="s">
        <v>879</v>
      </c>
      <c r="C200" s="75" t="str">
        <f>VLOOKUP(LARGE(C194:C197,1),C194:E197,3,FALSE)</f>
        <v>Amiable</v>
      </c>
      <c r="D200" s="2"/>
      <c r="E200" s="58"/>
      <c r="V200" s="55"/>
      <c r="W200" s="55"/>
      <c r="X200" s="55"/>
      <c r="Y200" s="55"/>
    </row>
    <row r="201" spans="1:25" x14ac:dyDescent="0.45">
      <c r="B201" s="69" t="s">
        <v>880</v>
      </c>
      <c r="C201" s="75" t="str">
        <f>VLOOKUP(LARGE(C194:C197,2),C194:E197,3,FALSE)</f>
        <v>Amiable</v>
      </c>
      <c r="D201" s="2"/>
      <c r="E201" s="58"/>
      <c r="V201" s="55"/>
      <c r="W201" s="55"/>
      <c r="X201" s="55"/>
      <c r="Y201" s="55"/>
    </row>
    <row r="202" spans="1:25" ht="14.65" thickBot="1" x14ac:dyDescent="0.5">
      <c r="B202" s="70" t="s">
        <v>914</v>
      </c>
      <c r="C202" s="76" t="str">
        <f>VLOOKUP(LARGE(C194:C197,3),C194:E197,3,FALSE)</f>
        <v>Amiable</v>
      </c>
      <c r="D202" s="2"/>
      <c r="E202" s="58"/>
      <c r="V202" s="55"/>
      <c r="W202" s="55"/>
      <c r="X202" s="55"/>
      <c r="Y202" s="55"/>
    </row>
    <row r="203" spans="1:25" ht="28.5" x14ac:dyDescent="0.45">
      <c r="B203" s="67" t="s">
        <v>918</v>
      </c>
      <c r="C203" s="66" t="str">
        <f>IF(C200=C201,VLOOKUP(LARGE(D194:D197,1),D194:E197,2,FALSE),VLOOKUP(LARGE(C194:C197,1),C194:E197,3,FALSE) )</f>
        <v>Amiable</v>
      </c>
      <c r="D203" s="2"/>
      <c r="E203" s="58"/>
      <c r="V203" s="55"/>
      <c r="W203" s="55"/>
      <c r="X203" s="55"/>
      <c r="Y203" s="55"/>
    </row>
    <row r="204" spans="1:25" ht="28.9" thickBot="1" x14ac:dyDescent="0.5">
      <c r="B204" s="71" t="s">
        <v>917</v>
      </c>
      <c r="C204" s="77" t="str">
        <f>IF(OR(C200=C201,C201=C202),VLOOKUP(LARGE(D194:D197,2),D194:E197,2,FALSE),VLOOKUP(LARGE(C194:C197,1),C194:E197,3,FALSE) )</f>
        <v>Amiable</v>
      </c>
      <c r="D204" s="2"/>
      <c r="E204" s="58"/>
      <c r="V204" s="55"/>
      <c r="W204" s="55"/>
      <c r="X204" s="55"/>
      <c r="Y204" s="55"/>
    </row>
    <row r="205" spans="1:25" x14ac:dyDescent="0.45">
      <c r="B205" s="72" t="s">
        <v>915</v>
      </c>
      <c r="C205" s="78" t="str">
        <f>IF(C200=C201,C203,C200)</f>
        <v>Amiable</v>
      </c>
      <c r="D205" s="2"/>
      <c r="E205" s="58"/>
      <c r="V205" s="55"/>
      <c r="W205" s="55"/>
      <c r="X205" s="55"/>
      <c r="Y205" s="55"/>
    </row>
    <row r="206" spans="1:25" x14ac:dyDescent="0.45">
      <c r="B206" s="73" t="s">
        <v>880</v>
      </c>
      <c r="C206" s="79" t="str">
        <f>IF(C201=C202,C204,C201)</f>
        <v>Amiable</v>
      </c>
      <c r="V206" s="55"/>
      <c r="W206" s="55"/>
      <c r="X206" s="55"/>
      <c r="Y206" s="55"/>
    </row>
    <row r="207" spans="1:25" ht="14.65" thickBot="1" x14ac:dyDescent="0.5">
      <c r="B207" s="74" t="s">
        <v>916</v>
      </c>
      <c r="C207" s="80" t="str">
        <f>CONCATENATE(C205,"/",C206)</f>
        <v>Amiable/Amiable</v>
      </c>
      <c r="V207" s="55"/>
      <c r="W207" s="55"/>
      <c r="X207" s="55"/>
      <c r="Y207" s="55"/>
    </row>
    <row r="208" spans="1:25" x14ac:dyDescent="0.45">
      <c r="V208" s="55"/>
      <c r="W208" s="55"/>
      <c r="X208" s="55"/>
      <c r="Y208" s="55"/>
    </row>
    <row r="209" spans="22:25" x14ac:dyDescent="0.45">
      <c r="V209" s="55"/>
      <c r="W209" s="55"/>
      <c r="X209" s="55"/>
      <c r="Y209" s="55"/>
    </row>
    <row r="210" spans="22:25" x14ac:dyDescent="0.45">
      <c r="V210" s="55"/>
      <c r="W210" s="55"/>
      <c r="X210" s="55"/>
      <c r="Y210" s="55"/>
    </row>
    <row r="211" spans="22:25" x14ac:dyDescent="0.45">
      <c r="V211" s="55"/>
      <c r="W211" s="55"/>
      <c r="X211" s="55"/>
      <c r="Y211" s="55"/>
    </row>
    <row r="212" spans="22:25" x14ac:dyDescent="0.45">
      <c r="V212" s="55"/>
      <c r="W212" s="55"/>
      <c r="X212" s="55"/>
      <c r="Y212" s="55"/>
    </row>
    <row r="213" spans="22:25" x14ac:dyDescent="0.45">
      <c r="V213" s="55"/>
      <c r="W213" s="55"/>
      <c r="X213" s="55"/>
      <c r="Y213" s="55"/>
    </row>
    <row r="214" spans="22:25" x14ac:dyDescent="0.45">
      <c r="V214" s="55"/>
      <c r="W214" s="55"/>
      <c r="X214" s="55"/>
      <c r="Y214" s="55"/>
    </row>
    <row r="215" spans="22:25" x14ac:dyDescent="0.45">
      <c r="V215" s="55"/>
      <c r="W215" s="55"/>
      <c r="X215" s="55"/>
      <c r="Y215" s="55"/>
    </row>
    <row r="216" spans="22:25" x14ac:dyDescent="0.45">
      <c r="V216" s="55"/>
      <c r="W216" s="55"/>
      <c r="X216" s="55"/>
      <c r="Y216" s="55"/>
    </row>
    <row r="217" spans="22:25" x14ac:dyDescent="0.45">
      <c r="V217" s="55"/>
      <c r="W217" s="55"/>
      <c r="X217" s="55"/>
      <c r="Y217" s="55"/>
    </row>
    <row r="218" spans="22:25" x14ac:dyDescent="0.45">
      <c r="V218" s="55"/>
      <c r="W218" s="55"/>
      <c r="X218" s="55"/>
      <c r="Y218" s="55"/>
    </row>
    <row r="219" spans="22:25" x14ac:dyDescent="0.45">
      <c r="V219" s="55"/>
      <c r="W219" s="55"/>
      <c r="X219" s="55"/>
      <c r="Y219" s="55"/>
    </row>
    <row r="220" spans="22:25" x14ac:dyDescent="0.45">
      <c r="V220" s="55"/>
      <c r="W220" s="55"/>
      <c r="X220" s="55"/>
      <c r="Y220" s="55"/>
    </row>
    <row r="221" spans="22:25" x14ac:dyDescent="0.45">
      <c r="V221" s="55"/>
      <c r="W221" s="55"/>
      <c r="X221" s="55"/>
      <c r="Y221" s="55"/>
    </row>
    <row r="222" spans="22:25" x14ac:dyDescent="0.45">
      <c r="V222" s="55"/>
      <c r="W222" s="55"/>
      <c r="X222" s="55"/>
      <c r="Y222" s="55"/>
    </row>
    <row r="223" spans="22:25" x14ac:dyDescent="0.45">
      <c r="V223" s="55"/>
      <c r="W223" s="55"/>
      <c r="X223" s="55"/>
      <c r="Y223" s="55"/>
    </row>
    <row r="224" spans="22:25" x14ac:dyDescent="0.45">
      <c r="V224" s="55"/>
      <c r="W224" s="55"/>
      <c r="X224" s="55"/>
      <c r="Y224" s="55"/>
    </row>
    <row r="225" spans="22:25" x14ac:dyDescent="0.45">
      <c r="V225" s="55"/>
      <c r="W225" s="55"/>
      <c r="X225" s="55"/>
      <c r="Y225" s="55"/>
    </row>
    <row r="226" spans="22:25" x14ac:dyDescent="0.45">
      <c r="V226" s="55"/>
      <c r="W226" s="55"/>
      <c r="X226" s="55"/>
      <c r="Y226" s="55"/>
    </row>
    <row r="227" spans="22:25" x14ac:dyDescent="0.45">
      <c r="V227" s="55"/>
      <c r="W227" s="55"/>
      <c r="X227" s="55"/>
      <c r="Y227" s="55"/>
    </row>
    <row r="228" spans="22:25" x14ac:dyDescent="0.45">
      <c r="V228" s="55"/>
      <c r="W228" s="55"/>
      <c r="X228" s="55"/>
      <c r="Y228" s="55"/>
    </row>
    <row r="229" spans="22:25" x14ac:dyDescent="0.45">
      <c r="V229" s="55"/>
      <c r="W229" s="55"/>
      <c r="X229" s="55"/>
      <c r="Y229" s="55"/>
    </row>
    <row r="230" spans="22:25" x14ac:dyDescent="0.45">
      <c r="V230" s="55"/>
      <c r="W230" s="55"/>
      <c r="X230" s="55"/>
      <c r="Y230" s="55"/>
    </row>
    <row r="231" spans="22:25" x14ac:dyDescent="0.45">
      <c r="V231" s="55"/>
      <c r="W231" s="55"/>
      <c r="X231" s="55"/>
      <c r="Y231" s="55"/>
    </row>
    <row r="232" spans="22:25" x14ac:dyDescent="0.45">
      <c r="V232" s="55"/>
      <c r="W232" s="55"/>
      <c r="X232" s="55"/>
      <c r="Y232" s="55"/>
    </row>
    <row r="233" spans="22:25" x14ac:dyDescent="0.45">
      <c r="V233" s="55"/>
      <c r="W233" s="55"/>
      <c r="X233" s="55"/>
      <c r="Y233" s="55"/>
    </row>
    <row r="234" spans="22:25" x14ac:dyDescent="0.45">
      <c r="V234" s="55"/>
      <c r="W234" s="55"/>
      <c r="X234" s="55"/>
      <c r="Y234" s="55"/>
    </row>
    <row r="235" spans="22:25" x14ac:dyDescent="0.45">
      <c r="V235" s="55"/>
      <c r="W235" s="55"/>
      <c r="X235" s="55"/>
      <c r="Y235" s="55"/>
    </row>
    <row r="236" spans="22:25" x14ac:dyDescent="0.45">
      <c r="V236" s="55"/>
      <c r="W236" s="55"/>
      <c r="X236" s="55"/>
      <c r="Y236" s="55"/>
    </row>
    <row r="237" spans="22:25" x14ac:dyDescent="0.45">
      <c r="V237" s="55"/>
      <c r="W237" s="55"/>
      <c r="X237" s="55"/>
      <c r="Y237" s="55"/>
    </row>
    <row r="238" spans="22:25" x14ac:dyDescent="0.45">
      <c r="V238" s="55"/>
      <c r="W238" s="55"/>
      <c r="X238" s="55"/>
      <c r="Y238" s="55"/>
    </row>
    <row r="239" spans="22:25" x14ac:dyDescent="0.45">
      <c r="V239" s="55"/>
      <c r="W239" s="55"/>
      <c r="X239" s="55"/>
      <c r="Y239" s="55"/>
    </row>
    <row r="240" spans="22:25" x14ac:dyDescent="0.45">
      <c r="V240" s="55"/>
      <c r="W240" s="55"/>
      <c r="X240" s="55"/>
      <c r="Y240" s="55"/>
    </row>
    <row r="241" spans="22:25" x14ac:dyDescent="0.45">
      <c r="V241" s="55"/>
      <c r="W241" s="55"/>
      <c r="X241" s="55"/>
      <c r="Y241" s="55"/>
    </row>
    <row r="242" spans="22:25" x14ac:dyDescent="0.45">
      <c r="V242" s="55"/>
      <c r="W242" s="55"/>
      <c r="X242" s="55"/>
      <c r="Y242" s="55"/>
    </row>
    <row r="243" spans="22:25" x14ac:dyDescent="0.45">
      <c r="V243" s="55"/>
      <c r="W243" s="55"/>
      <c r="X243" s="55"/>
      <c r="Y243" s="55"/>
    </row>
    <row r="244" spans="22:25" x14ac:dyDescent="0.45">
      <c r="V244" s="55"/>
      <c r="W244" s="55"/>
      <c r="X244" s="55"/>
      <c r="Y244" s="55"/>
    </row>
    <row r="245" spans="22:25" x14ac:dyDescent="0.45">
      <c r="V245" s="55"/>
      <c r="W245" s="55"/>
      <c r="X245" s="55"/>
      <c r="Y245" s="55"/>
    </row>
    <row r="246" spans="22:25" x14ac:dyDescent="0.45">
      <c r="V246" s="55"/>
      <c r="W246" s="55"/>
      <c r="X246" s="55"/>
      <c r="Y246" s="55"/>
    </row>
    <row r="247" spans="22:25" x14ac:dyDescent="0.45">
      <c r="V247" s="55"/>
      <c r="W247" s="55"/>
      <c r="X247" s="55"/>
      <c r="Y247" s="55"/>
    </row>
    <row r="248" spans="22:25" x14ac:dyDescent="0.45">
      <c r="V248" s="55"/>
      <c r="W248" s="55"/>
      <c r="X248" s="55"/>
      <c r="Y248" s="55"/>
    </row>
    <row r="249" spans="22:25" x14ac:dyDescent="0.45">
      <c r="V249" s="55"/>
      <c r="W249" s="55"/>
      <c r="X249" s="55"/>
      <c r="Y249" s="55"/>
    </row>
    <row r="250" spans="22:25" x14ac:dyDescent="0.45">
      <c r="V250" s="55"/>
      <c r="W250" s="55"/>
      <c r="X250" s="55"/>
      <c r="Y250" s="55"/>
    </row>
    <row r="251" spans="22:25" x14ac:dyDescent="0.45">
      <c r="V251" s="55"/>
      <c r="W251" s="55"/>
      <c r="X251" s="55"/>
      <c r="Y251" s="55"/>
    </row>
    <row r="252" spans="22:25" x14ac:dyDescent="0.45">
      <c r="V252" s="55"/>
      <c r="W252" s="55"/>
      <c r="X252" s="55"/>
      <c r="Y252" s="55"/>
    </row>
    <row r="253" spans="22:25" x14ac:dyDescent="0.45">
      <c r="V253" s="55"/>
      <c r="W253" s="55"/>
      <c r="X253" s="55"/>
      <c r="Y253" s="55"/>
    </row>
    <row r="254" spans="22:25" x14ac:dyDescent="0.45">
      <c r="V254" s="55"/>
      <c r="W254" s="55"/>
      <c r="X254" s="55"/>
      <c r="Y254" s="55"/>
    </row>
    <row r="255" spans="22:25" x14ac:dyDescent="0.45">
      <c r="V255" s="55"/>
      <c r="W255" s="55"/>
      <c r="X255" s="55"/>
      <c r="Y255" s="55"/>
    </row>
    <row r="256" spans="22:25" x14ac:dyDescent="0.45">
      <c r="V256" s="55"/>
      <c r="W256" s="55"/>
      <c r="X256" s="55"/>
      <c r="Y256" s="55"/>
    </row>
    <row r="257" spans="22:25" x14ac:dyDescent="0.45">
      <c r="V257" s="55"/>
      <c r="W257" s="55"/>
      <c r="X257" s="55"/>
      <c r="Y257" s="55"/>
    </row>
    <row r="258" spans="22:25" x14ac:dyDescent="0.45">
      <c r="V258" s="55"/>
      <c r="W258" s="55"/>
      <c r="X258" s="55"/>
      <c r="Y258" s="55"/>
    </row>
    <row r="259" spans="22:25" x14ac:dyDescent="0.45">
      <c r="V259" s="55"/>
      <c r="W259" s="55"/>
      <c r="X259" s="55"/>
      <c r="Y259" s="55"/>
    </row>
    <row r="260" spans="22:25" x14ac:dyDescent="0.45">
      <c r="V260" s="55"/>
      <c r="W260" s="55"/>
      <c r="X260" s="55"/>
      <c r="Y260" s="55"/>
    </row>
    <row r="261" spans="22:25" x14ac:dyDescent="0.45">
      <c r="V261" s="55"/>
      <c r="W261" s="55"/>
      <c r="X261" s="55"/>
      <c r="Y261" s="55"/>
    </row>
    <row r="262" spans="22:25" x14ac:dyDescent="0.45">
      <c r="V262" s="55"/>
      <c r="W262" s="55"/>
      <c r="X262" s="55"/>
      <c r="Y262" s="55"/>
    </row>
    <row r="263" spans="22:25" x14ac:dyDescent="0.45">
      <c r="V263" s="55"/>
      <c r="W263" s="55"/>
      <c r="X263" s="55"/>
      <c r="Y263" s="55"/>
    </row>
    <row r="264" spans="22:25" x14ac:dyDescent="0.45">
      <c r="V264" s="55"/>
      <c r="W264" s="55"/>
      <c r="X264" s="55"/>
      <c r="Y264" s="55"/>
    </row>
    <row r="265" spans="22:25" x14ac:dyDescent="0.45">
      <c r="V265" s="55"/>
      <c r="W265" s="55"/>
      <c r="X265" s="55"/>
      <c r="Y265" s="55"/>
    </row>
    <row r="266" spans="22:25" x14ac:dyDescent="0.45">
      <c r="V266" s="55"/>
      <c r="W266" s="55"/>
      <c r="X266" s="55"/>
      <c r="Y266" s="55"/>
    </row>
    <row r="267" spans="22:25" x14ac:dyDescent="0.45">
      <c r="V267" s="55"/>
      <c r="W267" s="55"/>
      <c r="X267" s="55"/>
      <c r="Y267" s="55"/>
    </row>
    <row r="268" spans="22:25" x14ac:dyDescent="0.45">
      <c r="V268" s="55"/>
      <c r="W268" s="55"/>
      <c r="X268" s="55"/>
      <c r="Y268" s="55"/>
    </row>
    <row r="269" spans="22:25" x14ac:dyDescent="0.45">
      <c r="V269" s="55"/>
      <c r="W269" s="55"/>
      <c r="X269" s="55"/>
      <c r="Y269" s="55"/>
    </row>
    <row r="270" spans="22:25" x14ac:dyDescent="0.45">
      <c r="V270" s="55"/>
      <c r="W270" s="55"/>
      <c r="X270" s="55"/>
      <c r="Y270" s="55"/>
    </row>
    <row r="271" spans="22:25" x14ac:dyDescent="0.45">
      <c r="V271" s="55"/>
      <c r="W271" s="55"/>
      <c r="X271" s="55"/>
      <c r="Y271" s="55"/>
    </row>
    <row r="272" spans="22:25" x14ac:dyDescent="0.45">
      <c r="V272" s="55"/>
      <c r="W272" s="55"/>
      <c r="X272" s="55"/>
      <c r="Y272" s="55"/>
    </row>
    <row r="273" spans="22:25" x14ac:dyDescent="0.45">
      <c r="V273" s="55"/>
      <c r="W273" s="55"/>
      <c r="X273" s="55"/>
      <c r="Y273" s="55"/>
    </row>
    <row r="274" spans="22:25" x14ac:dyDescent="0.45">
      <c r="V274" s="55"/>
      <c r="W274" s="55"/>
      <c r="X274" s="55"/>
      <c r="Y274" s="55"/>
    </row>
    <row r="275" spans="22:25" x14ac:dyDescent="0.45">
      <c r="V275" s="55"/>
      <c r="W275" s="55"/>
      <c r="X275" s="55"/>
      <c r="Y275" s="55"/>
    </row>
    <row r="276" spans="22:25" x14ac:dyDescent="0.45">
      <c r="V276" s="55"/>
      <c r="W276" s="55"/>
      <c r="X276" s="55"/>
      <c r="Y276" s="55"/>
    </row>
    <row r="277" spans="22:25" x14ac:dyDescent="0.45">
      <c r="V277" s="55"/>
      <c r="W277" s="55"/>
      <c r="X277" s="55"/>
      <c r="Y277" s="55"/>
    </row>
    <row r="278" spans="22:25" x14ac:dyDescent="0.45">
      <c r="V278" s="55"/>
      <c r="W278" s="55"/>
      <c r="X278" s="55"/>
      <c r="Y278" s="55"/>
    </row>
    <row r="279" spans="22:25" x14ac:dyDescent="0.45">
      <c r="V279" s="55"/>
      <c r="W279" s="55"/>
      <c r="X279" s="55"/>
      <c r="Y279" s="55"/>
    </row>
    <row r="280" spans="22:25" x14ac:dyDescent="0.45">
      <c r="V280" s="55"/>
      <c r="W280" s="55"/>
      <c r="X280" s="55"/>
      <c r="Y280" s="55"/>
    </row>
    <row r="281" spans="22:25" x14ac:dyDescent="0.45">
      <c r="V281" s="55"/>
      <c r="W281" s="55"/>
      <c r="X281" s="55"/>
      <c r="Y281" s="55"/>
    </row>
    <row r="282" spans="22:25" x14ac:dyDescent="0.45">
      <c r="V282" s="55"/>
      <c r="W282" s="55"/>
      <c r="X282" s="55"/>
      <c r="Y282" s="55"/>
    </row>
    <row r="283" spans="22:25" x14ac:dyDescent="0.45">
      <c r="V283" s="55"/>
      <c r="W283" s="55"/>
      <c r="X283" s="55"/>
      <c r="Y283" s="55"/>
    </row>
    <row r="284" spans="22:25" x14ac:dyDescent="0.45">
      <c r="V284" s="55"/>
      <c r="W284" s="55"/>
      <c r="X284" s="55"/>
      <c r="Y284" s="55"/>
    </row>
    <row r="285" spans="22:25" x14ac:dyDescent="0.45">
      <c r="V285" s="55"/>
      <c r="W285" s="55"/>
      <c r="X285" s="55"/>
      <c r="Y285" s="55"/>
    </row>
    <row r="286" spans="22:25" x14ac:dyDescent="0.45">
      <c r="V286" s="55"/>
      <c r="W286" s="55"/>
      <c r="X286" s="55"/>
      <c r="Y286" s="55"/>
    </row>
    <row r="287" spans="22:25" x14ac:dyDescent="0.45">
      <c r="V287" s="55"/>
      <c r="W287" s="55"/>
      <c r="X287" s="55"/>
      <c r="Y287" s="55"/>
    </row>
    <row r="288" spans="22:25" x14ac:dyDescent="0.45">
      <c r="V288" s="55"/>
      <c r="W288" s="55"/>
      <c r="X288" s="55"/>
      <c r="Y288" s="55"/>
    </row>
    <row r="289" spans="22:25" x14ac:dyDescent="0.45">
      <c r="V289" s="55"/>
      <c r="W289" s="55"/>
      <c r="X289" s="55"/>
      <c r="Y289" s="55"/>
    </row>
    <row r="290" spans="22:25" x14ac:dyDescent="0.45">
      <c r="V290" s="55"/>
      <c r="W290" s="55"/>
      <c r="X290" s="55"/>
      <c r="Y290" s="55"/>
    </row>
    <row r="291" spans="22:25" x14ac:dyDescent="0.45">
      <c r="V291" s="55"/>
      <c r="W291" s="55"/>
      <c r="X291" s="55"/>
      <c r="Y291" s="55"/>
    </row>
    <row r="292" spans="22:25" x14ac:dyDescent="0.45">
      <c r="V292" s="55"/>
      <c r="W292" s="55"/>
      <c r="X292" s="55"/>
      <c r="Y292" s="55"/>
    </row>
    <row r="293" spans="22:25" x14ac:dyDescent="0.45">
      <c r="V293" s="55"/>
      <c r="W293" s="55"/>
      <c r="X293" s="55"/>
      <c r="Y293" s="55"/>
    </row>
    <row r="294" spans="22:25" x14ac:dyDescent="0.45">
      <c r="V294" s="55"/>
      <c r="W294" s="55"/>
      <c r="X294" s="55"/>
      <c r="Y294" s="55"/>
    </row>
    <row r="295" spans="22:25" x14ac:dyDescent="0.45">
      <c r="V295" s="55"/>
      <c r="W295" s="55"/>
      <c r="X295" s="55"/>
      <c r="Y295" s="55"/>
    </row>
    <row r="296" spans="22:25" x14ac:dyDescent="0.45">
      <c r="V296" s="55"/>
      <c r="W296" s="55"/>
      <c r="X296" s="55"/>
      <c r="Y296" s="55"/>
    </row>
    <row r="297" spans="22:25" x14ac:dyDescent="0.45">
      <c r="V297" s="55"/>
      <c r="W297" s="55"/>
      <c r="X297" s="55"/>
      <c r="Y297" s="55"/>
    </row>
    <row r="298" spans="22:25" x14ac:dyDescent="0.45">
      <c r="V298" s="55"/>
      <c r="W298" s="55"/>
      <c r="X298" s="55"/>
      <c r="Y298" s="55"/>
    </row>
    <row r="299" spans="22:25" x14ac:dyDescent="0.45">
      <c r="V299" s="55"/>
      <c r="W299" s="55"/>
      <c r="X299" s="55"/>
      <c r="Y299" s="55"/>
    </row>
    <row r="300" spans="22:25" x14ac:dyDescent="0.45">
      <c r="V300" s="55"/>
      <c r="W300" s="55"/>
      <c r="X300" s="55"/>
      <c r="Y300" s="55"/>
    </row>
    <row r="301" spans="22:25" x14ac:dyDescent="0.45">
      <c r="V301" s="55"/>
      <c r="W301" s="55"/>
      <c r="X301" s="55"/>
      <c r="Y301" s="55"/>
    </row>
    <row r="302" spans="22:25" x14ac:dyDescent="0.45">
      <c r="V302" s="55"/>
      <c r="W302" s="55"/>
      <c r="X302" s="55"/>
      <c r="Y302" s="55"/>
    </row>
    <row r="303" spans="22:25" x14ac:dyDescent="0.45">
      <c r="V303" s="55"/>
      <c r="W303" s="55"/>
      <c r="X303" s="55"/>
      <c r="Y303" s="55"/>
    </row>
    <row r="304" spans="22:25" x14ac:dyDescent="0.45">
      <c r="V304" s="55"/>
      <c r="W304" s="55"/>
      <c r="X304" s="55"/>
      <c r="Y304" s="55"/>
    </row>
    <row r="305" spans="22:25" x14ac:dyDescent="0.45">
      <c r="V305" s="55"/>
      <c r="W305" s="55"/>
      <c r="X305" s="55"/>
      <c r="Y305" s="55"/>
    </row>
    <row r="306" spans="22:25" x14ac:dyDescent="0.45">
      <c r="V306" s="55"/>
      <c r="W306" s="55"/>
      <c r="X306" s="55"/>
      <c r="Y306" s="55"/>
    </row>
    <row r="307" spans="22:25" x14ac:dyDescent="0.45">
      <c r="V307" s="55"/>
      <c r="W307" s="55"/>
      <c r="X307" s="55"/>
      <c r="Y307" s="55"/>
    </row>
    <row r="308" spans="22:25" x14ac:dyDescent="0.45">
      <c r="V308" s="55"/>
      <c r="W308" s="55"/>
      <c r="X308" s="55"/>
      <c r="Y308" s="55"/>
    </row>
    <row r="309" spans="22:25" x14ac:dyDescent="0.45">
      <c r="V309" s="55"/>
      <c r="W309" s="55"/>
      <c r="X309" s="55"/>
      <c r="Y309" s="55"/>
    </row>
    <row r="310" spans="22:25" x14ac:dyDescent="0.45">
      <c r="V310" s="55"/>
      <c r="W310" s="55"/>
      <c r="X310" s="55"/>
      <c r="Y310" s="55"/>
    </row>
    <row r="311" spans="22:25" x14ac:dyDescent="0.45">
      <c r="V311" s="55"/>
      <c r="W311" s="55"/>
      <c r="X311" s="55"/>
      <c r="Y311" s="55"/>
    </row>
    <row r="312" spans="22:25" x14ac:dyDescent="0.45">
      <c r="V312" s="55"/>
      <c r="W312" s="55"/>
      <c r="X312" s="55"/>
      <c r="Y312" s="55"/>
    </row>
    <row r="313" spans="22:25" x14ac:dyDescent="0.45">
      <c r="V313" s="55"/>
      <c r="W313" s="55"/>
      <c r="X313" s="55"/>
      <c r="Y313" s="55"/>
    </row>
    <row r="314" spans="22:25" x14ac:dyDescent="0.45">
      <c r="V314" s="55"/>
      <c r="W314" s="55"/>
      <c r="X314" s="55"/>
      <c r="Y314" s="55"/>
    </row>
    <row r="315" spans="22:25" x14ac:dyDescent="0.45">
      <c r="V315" s="55"/>
      <c r="W315" s="55"/>
      <c r="X315" s="55"/>
      <c r="Y315" s="55"/>
    </row>
    <row r="316" spans="22:25" x14ac:dyDescent="0.45">
      <c r="V316" s="55"/>
      <c r="W316" s="55"/>
      <c r="X316" s="55"/>
      <c r="Y316" s="55"/>
    </row>
    <row r="317" spans="22:25" x14ac:dyDescent="0.45">
      <c r="V317" s="55"/>
      <c r="W317" s="55"/>
      <c r="X317" s="55"/>
      <c r="Y317" s="55"/>
    </row>
    <row r="318" spans="22:25" x14ac:dyDescent="0.45">
      <c r="V318" s="55"/>
      <c r="W318" s="55"/>
      <c r="X318" s="55"/>
      <c r="Y318" s="55"/>
    </row>
    <row r="319" spans="22:25" x14ac:dyDescent="0.45">
      <c r="V319" s="55"/>
      <c r="W319" s="55"/>
      <c r="X319" s="55"/>
      <c r="Y319" s="55"/>
    </row>
    <row r="320" spans="22:25" x14ac:dyDescent="0.45">
      <c r="V320" s="55"/>
      <c r="W320" s="55"/>
      <c r="X320" s="55"/>
      <c r="Y320" s="55"/>
    </row>
    <row r="321" spans="22:25" x14ac:dyDescent="0.45">
      <c r="V321" s="55"/>
      <c r="W321" s="55"/>
      <c r="X321" s="55"/>
      <c r="Y321" s="55"/>
    </row>
    <row r="322" spans="22:25" x14ac:dyDescent="0.45">
      <c r="V322" s="55"/>
      <c r="W322" s="55"/>
      <c r="X322" s="55"/>
      <c r="Y322" s="55"/>
    </row>
    <row r="323" spans="22:25" x14ac:dyDescent="0.45">
      <c r="V323" s="55"/>
      <c r="W323" s="55"/>
      <c r="X323" s="55"/>
      <c r="Y323" s="55"/>
    </row>
    <row r="324" spans="22:25" x14ac:dyDescent="0.45">
      <c r="V324" s="55"/>
      <c r="W324" s="55"/>
      <c r="X324" s="55"/>
      <c r="Y324" s="55"/>
    </row>
    <row r="325" spans="22:25" x14ac:dyDescent="0.45">
      <c r="V325" s="55"/>
      <c r="W325" s="55"/>
      <c r="X325" s="55"/>
      <c r="Y325" s="55"/>
    </row>
    <row r="326" spans="22:25" x14ac:dyDescent="0.45">
      <c r="V326" s="55"/>
      <c r="W326" s="55"/>
      <c r="X326" s="55"/>
      <c r="Y326" s="55"/>
    </row>
    <row r="327" spans="22:25" x14ac:dyDescent="0.45">
      <c r="V327" s="55"/>
      <c r="W327" s="55"/>
      <c r="X327" s="55"/>
      <c r="Y327" s="55"/>
    </row>
    <row r="328" spans="22:25" x14ac:dyDescent="0.45">
      <c r="V328" s="55"/>
      <c r="W328" s="55"/>
      <c r="X328" s="55"/>
      <c r="Y328" s="55"/>
    </row>
    <row r="329" spans="22:25" x14ac:dyDescent="0.45">
      <c r="V329" s="55"/>
      <c r="W329" s="55"/>
      <c r="X329" s="55"/>
      <c r="Y329" s="55"/>
    </row>
    <row r="330" spans="22:25" x14ac:dyDescent="0.45">
      <c r="V330" s="55"/>
      <c r="W330" s="55"/>
      <c r="X330" s="55"/>
      <c r="Y330" s="55"/>
    </row>
    <row r="331" spans="22:25" x14ac:dyDescent="0.45">
      <c r="V331" s="55"/>
      <c r="W331" s="55"/>
      <c r="X331" s="55"/>
      <c r="Y331" s="55"/>
    </row>
    <row r="332" spans="22:25" x14ac:dyDescent="0.45">
      <c r="V332" s="55"/>
      <c r="W332" s="55"/>
      <c r="X332" s="55"/>
      <c r="Y332" s="55"/>
    </row>
    <row r="333" spans="22:25" x14ac:dyDescent="0.45">
      <c r="V333" s="55"/>
      <c r="W333" s="55"/>
      <c r="X333" s="55"/>
      <c r="Y333" s="55"/>
    </row>
    <row r="334" spans="22:25" x14ac:dyDescent="0.45">
      <c r="V334" s="55"/>
      <c r="W334" s="55"/>
      <c r="X334" s="55"/>
      <c r="Y334" s="55"/>
    </row>
    <row r="335" spans="22:25" x14ac:dyDescent="0.45">
      <c r="V335" s="55"/>
      <c r="W335" s="55"/>
      <c r="X335" s="55"/>
      <c r="Y335" s="55"/>
    </row>
    <row r="336" spans="22:25" x14ac:dyDescent="0.45">
      <c r="V336" s="55"/>
      <c r="W336" s="55"/>
      <c r="X336" s="55"/>
      <c r="Y336" s="55"/>
    </row>
    <row r="337" spans="22:25" x14ac:dyDescent="0.45">
      <c r="V337" s="55"/>
      <c r="W337" s="55"/>
      <c r="X337" s="55"/>
      <c r="Y337" s="55"/>
    </row>
    <row r="338" spans="22:25" x14ac:dyDescent="0.45">
      <c r="V338" s="55"/>
      <c r="W338" s="55"/>
      <c r="X338" s="55"/>
      <c r="Y338" s="55"/>
    </row>
    <row r="339" spans="22:25" x14ac:dyDescent="0.45">
      <c r="V339" s="55"/>
      <c r="W339" s="55"/>
      <c r="X339" s="55"/>
      <c r="Y339" s="55"/>
    </row>
    <row r="340" spans="22:25" x14ac:dyDescent="0.45">
      <c r="V340" s="55"/>
      <c r="W340" s="55"/>
      <c r="X340" s="55"/>
      <c r="Y340" s="55"/>
    </row>
    <row r="341" spans="22:25" x14ac:dyDescent="0.45">
      <c r="V341" s="55"/>
      <c r="W341" s="55"/>
      <c r="X341" s="55"/>
      <c r="Y341" s="55"/>
    </row>
    <row r="342" spans="22:25" x14ac:dyDescent="0.45">
      <c r="V342" s="55"/>
      <c r="W342" s="55"/>
      <c r="X342" s="55"/>
      <c r="Y342" s="55"/>
    </row>
    <row r="343" spans="22:25" x14ac:dyDescent="0.45">
      <c r="V343" s="55"/>
      <c r="W343" s="55"/>
      <c r="X343" s="55"/>
      <c r="Y343" s="55"/>
    </row>
    <row r="344" spans="22:25" x14ac:dyDescent="0.45">
      <c r="V344" s="55"/>
      <c r="W344" s="55"/>
      <c r="X344" s="55"/>
      <c r="Y344" s="55"/>
    </row>
    <row r="345" spans="22:25" x14ac:dyDescent="0.45">
      <c r="V345" s="55"/>
      <c r="W345" s="55"/>
      <c r="X345" s="55"/>
      <c r="Y345" s="55"/>
    </row>
    <row r="346" spans="22:25" x14ac:dyDescent="0.45">
      <c r="V346" s="55"/>
      <c r="W346" s="55"/>
      <c r="X346" s="55"/>
      <c r="Y346" s="55"/>
    </row>
    <row r="347" spans="22:25" x14ac:dyDescent="0.45">
      <c r="V347" s="55"/>
      <c r="W347" s="55"/>
      <c r="X347" s="55"/>
      <c r="Y347" s="55"/>
    </row>
    <row r="348" spans="22:25" x14ac:dyDescent="0.45">
      <c r="V348" s="55"/>
      <c r="W348" s="55"/>
      <c r="X348" s="55"/>
      <c r="Y348" s="55"/>
    </row>
    <row r="349" spans="22:25" x14ac:dyDescent="0.45">
      <c r="V349" s="55"/>
      <c r="W349" s="55"/>
      <c r="X349" s="55"/>
      <c r="Y349" s="55"/>
    </row>
    <row r="350" spans="22:25" x14ac:dyDescent="0.45">
      <c r="V350" s="55"/>
      <c r="W350" s="55"/>
      <c r="X350" s="55"/>
      <c r="Y350" s="55"/>
    </row>
    <row r="351" spans="22:25" x14ac:dyDescent="0.45">
      <c r="V351" s="55"/>
      <c r="W351" s="55"/>
      <c r="X351" s="55"/>
      <c r="Y351" s="55"/>
    </row>
    <row r="352" spans="22:25" x14ac:dyDescent="0.45">
      <c r="V352" s="55"/>
      <c r="W352" s="55"/>
      <c r="X352" s="55"/>
      <c r="Y352" s="55"/>
    </row>
    <row r="353" spans="22:25" x14ac:dyDescent="0.45">
      <c r="V353" s="55"/>
      <c r="W353" s="55"/>
      <c r="X353" s="55"/>
      <c r="Y353" s="55"/>
    </row>
    <row r="354" spans="22:25" x14ac:dyDescent="0.45">
      <c r="V354" s="55"/>
      <c r="W354" s="55"/>
      <c r="X354" s="55"/>
      <c r="Y354" s="55"/>
    </row>
    <row r="355" spans="22:25" x14ac:dyDescent="0.45">
      <c r="V355" s="55"/>
      <c r="W355" s="55"/>
      <c r="X355" s="55"/>
      <c r="Y355" s="55"/>
    </row>
    <row r="356" spans="22:25" x14ac:dyDescent="0.45">
      <c r="V356" s="55"/>
      <c r="W356" s="55"/>
      <c r="X356" s="55"/>
      <c r="Y356" s="55"/>
    </row>
    <row r="357" spans="22:25" x14ac:dyDescent="0.45">
      <c r="V357" s="55"/>
      <c r="W357" s="55"/>
      <c r="X357" s="55"/>
      <c r="Y357" s="55"/>
    </row>
    <row r="358" spans="22:25" x14ac:dyDescent="0.45">
      <c r="V358" s="55"/>
      <c r="W358" s="55"/>
      <c r="X358" s="55"/>
      <c r="Y358" s="55"/>
    </row>
    <row r="359" spans="22:25" x14ac:dyDescent="0.45">
      <c r="V359" s="55"/>
      <c r="W359" s="55"/>
      <c r="X359" s="55"/>
      <c r="Y359" s="55"/>
    </row>
    <row r="360" spans="22:25" x14ac:dyDescent="0.45">
      <c r="V360" s="55"/>
      <c r="W360" s="55"/>
      <c r="X360" s="55"/>
      <c r="Y360" s="55"/>
    </row>
    <row r="361" spans="22:25" x14ac:dyDescent="0.45">
      <c r="V361" s="55"/>
      <c r="W361" s="55"/>
      <c r="X361" s="55"/>
      <c r="Y361" s="55"/>
    </row>
    <row r="362" spans="22:25" x14ac:dyDescent="0.45">
      <c r="V362" s="55"/>
      <c r="W362" s="55"/>
      <c r="X362" s="55"/>
      <c r="Y362" s="55"/>
    </row>
    <row r="363" spans="22:25" x14ac:dyDescent="0.45">
      <c r="V363" s="55"/>
      <c r="W363" s="55"/>
      <c r="X363" s="55"/>
      <c r="Y363" s="55"/>
    </row>
    <row r="364" spans="22:25" x14ac:dyDescent="0.45">
      <c r="V364" s="55"/>
      <c r="W364" s="55"/>
      <c r="X364" s="55"/>
      <c r="Y364" s="55"/>
    </row>
    <row r="365" spans="22:25" x14ac:dyDescent="0.45">
      <c r="V365" s="55"/>
      <c r="W365" s="55"/>
      <c r="X365" s="55"/>
      <c r="Y365" s="55"/>
    </row>
    <row r="366" spans="22:25" x14ac:dyDescent="0.45">
      <c r="V366" s="55"/>
      <c r="W366" s="55"/>
      <c r="X366" s="55"/>
      <c r="Y366" s="55"/>
    </row>
    <row r="367" spans="22:25" x14ac:dyDescent="0.45">
      <c r="V367" s="55"/>
      <c r="W367" s="55"/>
      <c r="X367" s="55"/>
      <c r="Y367" s="55"/>
    </row>
    <row r="368" spans="22:25" x14ac:dyDescent="0.45">
      <c r="V368" s="55"/>
      <c r="W368" s="55"/>
      <c r="X368" s="55"/>
      <c r="Y368" s="55"/>
    </row>
    <row r="369" spans="22:25" x14ac:dyDescent="0.45">
      <c r="V369" s="55"/>
      <c r="W369" s="55"/>
      <c r="X369" s="55"/>
      <c r="Y369" s="55"/>
    </row>
    <row r="370" spans="22:25" x14ac:dyDescent="0.45">
      <c r="V370" s="55"/>
      <c r="W370" s="55"/>
      <c r="X370" s="55"/>
      <c r="Y370" s="55"/>
    </row>
    <row r="371" spans="22:25" x14ac:dyDescent="0.45">
      <c r="V371" s="55"/>
      <c r="W371" s="55"/>
      <c r="X371" s="55"/>
      <c r="Y371" s="55"/>
    </row>
    <row r="372" spans="22:25" x14ac:dyDescent="0.45">
      <c r="V372" s="55"/>
      <c r="W372" s="55"/>
      <c r="X372" s="55"/>
      <c r="Y372" s="55"/>
    </row>
    <row r="373" spans="22:25" x14ac:dyDescent="0.45">
      <c r="V373" s="55"/>
      <c r="W373" s="55"/>
      <c r="X373" s="55"/>
      <c r="Y373" s="55"/>
    </row>
    <row r="374" spans="22:25" x14ac:dyDescent="0.45">
      <c r="V374" s="55"/>
      <c r="W374" s="55"/>
      <c r="X374" s="55"/>
      <c r="Y374" s="55"/>
    </row>
    <row r="375" spans="22:25" x14ac:dyDescent="0.45">
      <c r="V375" s="55"/>
      <c r="W375" s="55"/>
      <c r="X375" s="55"/>
      <c r="Y375" s="55"/>
    </row>
    <row r="376" spans="22:25" x14ac:dyDescent="0.45">
      <c r="V376" s="55"/>
      <c r="W376" s="55"/>
      <c r="X376" s="55"/>
      <c r="Y376" s="55"/>
    </row>
    <row r="377" spans="22:25" x14ac:dyDescent="0.45">
      <c r="V377" s="55"/>
      <c r="W377" s="55"/>
      <c r="X377" s="55"/>
      <c r="Y377" s="55"/>
    </row>
    <row r="378" spans="22:25" x14ac:dyDescent="0.45">
      <c r="V378" s="55"/>
      <c r="W378" s="55"/>
      <c r="X378" s="55"/>
      <c r="Y378" s="55"/>
    </row>
    <row r="379" spans="22:25" x14ac:dyDescent="0.45">
      <c r="V379" s="55"/>
      <c r="W379" s="55"/>
      <c r="X379" s="55"/>
      <c r="Y379" s="55"/>
    </row>
    <row r="380" spans="22:25" x14ac:dyDescent="0.45">
      <c r="V380" s="55"/>
      <c r="W380" s="55"/>
      <c r="X380" s="55"/>
      <c r="Y380" s="55"/>
    </row>
    <row r="381" spans="22:25" x14ac:dyDescent="0.45">
      <c r="V381" s="55"/>
      <c r="W381" s="55"/>
      <c r="X381" s="55"/>
      <c r="Y381" s="55"/>
    </row>
    <row r="382" spans="22:25" x14ac:dyDescent="0.45">
      <c r="V382" s="55"/>
      <c r="W382" s="55"/>
      <c r="X382" s="55"/>
      <c r="Y382" s="55"/>
    </row>
    <row r="383" spans="22:25" x14ac:dyDescent="0.45">
      <c r="V383" s="55"/>
      <c r="W383" s="55"/>
      <c r="X383" s="55"/>
      <c r="Y383" s="55"/>
    </row>
    <row r="384" spans="22:25" x14ac:dyDescent="0.45">
      <c r="V384" s="55"/>
      <c r="W384" s="55"/>
      <c r="X384" s="55"/>
      <c r="Y384" s="55"/>
    </row>
    <row r="385" spans="22:25" x14ac:dyDescent="0.45">
      <c r="V385" s="55"/>
      <c r="W385" s="55"/>
      <c r="X385" s="55"/>
      <c r="Y385" s="55"/>
    </row>
    <row r="386" spans="22:25" x14ac:dyDescent="0.45">
      <c r="V386" s="55"/>
      <c r="W386" s="55"/>
      <c r="X386" s="55"/>
      <c r="Y386" s="55"/>
    </row>
    <row r="387" spans="22:25" x14ac:dyDescent="0.45">
      <c r="V387" s="55"/>
      <c r="W387" s="55"/>
      <c r="X387" s="55"/>
      <c r="Y387" s="55"/>
    </row>
    <row r="388" spans="22:25" x14ac:dyDescent="0.45">
      <c r="V388" s="55"/>
      <c r="W388" s="55"/>
      <c r="X388" s="55"/>
      <c r="Y388" s="55"/>
    </row>
    <row r="389" spans="22:25" x14ac:dyDescent="0.45">
      <c r="V389" s="55"/>
      <c r="W389" s="55"/>
      <c r="X389" s="55"/>
      <c r="Y389" s="55"/>
    </row>
    <row r="390" spans="22:25" x14ac:dyDescent="0.45">
      <c r="V390" s="55"/>
      <c r="W390" s="55"/>
      <c r="X390" s="55"/>
      <c r="Y390" s="55"/>
    </row>
    <row r="391" spans="22:25" x14ac:dyDescent="0.45">
      <c r="V391" s="55"/>
      <c r="W391" s="55"/>
      <c r="X391" s="55"/>
      <c r="Y391" s="55"/>
    </row>
    <row r="392" spans="22:25" x14ac:dyDescent="0.45">
      <c r="V392" s="55"/>
      <c r="W392" s="55"/>
      <c r="X392" s="55"/>
      <c r="Y392" s="55"/>
    </row>
    <row r="393" spans="22:25" x14ac:dyDescent="0.45">
      <c r="V393" s="55"/>
      <c r="W393" s="55"/>
      <c r="X393" s="55"/>
      <c r="Y393" s="55"/>
    </row>
    <row r="394" spans="22:25" x14ac:dyDescent="0.45">
      <c r="V394" s="55"/>
      <c r="W394" s="55"/>
      <c r="X394" s="55"/>
      <c r="Y394" s="55"/>
    </row>
    <row r="395" spans="22:25" x14ac:dyDescent="0.45">
      <c r="V395" s="55"/>
      <c r="W395" s="55"/>
      <c r="X395" s="55"/>
      <c r="Y395" s="55"/>
    </row>
    <row r="396" spans="22:25" x14ac:dyDescent="0.45">
      <c r="V396" s="55"/>
      <c r="W396" s="55"/>
      <c r="X396" s="55"/>
      <c r="Y396" s="55"/>
    </row>
    <row r="397" spans="22:25" x14ac:dyDescent="0.45">
      <c r="V397" s="55"/>
      <c r="W397" s="55"/>
      <c r="X397" s="55"/>
      <c r="Y397" s="55"/>
    </row>
    <row r="398" spans="22:25" x14ac:dyDescent="0.45">
      <c r="V398" s="55"/>
      <c r="W398" s="55"/>
      <c r="X398" s="55"/>
      <c r="Y398" s="55"/>
    </row>
    <row r="399" spans="22:25" x14ac:dyDescent="0.45">
      <c r="V399" s="55"/>
      <c r="W399" s="55"/>
      <c r="X399" s="55"/>
      <c r="Y399" s="55"/>
    </row>
    <row r="400" spans="22:25" x14ac:dyDescent="0.45">
      <c r="V400" s="55"/>
      <c r="W400" s="55"/>
      <c r="X400" s="55"/>
      <c r="Y400" s="55"/>
    </row>
    <row r="401" spans="22:25" x14ac:dyDescent="0.45">
      <c r="V401" s="55"/>
      <c r="W401" s="55"/>
      <c r="X401" s="55"/>
      <c r="Y401" s="55"/>
    </row>
    <row r="402" spans="22:25" x14ac:dyDescent="0.45">
      <c r="V402" s="55"/>
      <c r="W402" s="55"/>
      <c r="X402" s="55"/>
      <c r="Y402" s="55"/>
    </row>
    <row r="403" spans="22:25" x14ac:dyDescent="0.45">
      <c r="V403" s="55"/>
      <c r="W403" s="55"/>
      <c r="X403" s="55"/>
      <c r="Y403" s="55"/>
    </row>
    <row r="404" spans="22:25" x14ac:dyDescent="0.45">
      <c r="V404" s="55"/>
      <c r="W404" s="55"/>
      <c r="X404" s="55"/>
      <c r="Y404" s="55"/>
    </row>
    <row r="405" spans="22:25" x14ac:dyDescent="0.45">
      <c r="V405" s="55"/>
      <c r="W405" s="55"/>
      <c r="X405" s="55"/>
      <c r="Y405" s="55"/>
    </row>
    <row r="406" spans="22:25" x14ac:dyDescent="0.45">
      <c r="V406" s="55"/>
      <c r="W406" s="55"/>
      <c r="X406" s="55"/>
      <c r="Y406" s="55"/>
    </row>
    <row r="407" spans="22:25" x14ac:dyDescent="0.45">
      <c r="V407" s="55"/>
      <c r="W407" s="55"/>
      <c r="X407" s="55"/>
      <c r="Y407" s="55"/>
    </row>
    <row r="408" spans="22:25" x14ac:dyDescent="0.45">
      <c r="V408" s="55"/>
      <c r="W408" s="55"/>
      <c r="X408" s="55"/>
      <c r="Y408" s="55"/>
    </row>
    <row r="409" spans="22:25" x14ac:dyDescent="0.45">
      <c r="V409" s="55"/>
      <c r="W409" s="55"/>
      <c r="X409" s="55"/>
      <c r="Y409" s="55"/>
    </row>
    <row r="410" spans="22:25" x14ac:dyDescent="0.45">
      <c r="V410" s="55"/>
      <c r="W410" s="55"/>
      <c r="X410" s="55"/>
      <c r="Y410" s="55"/>
    </row>
    <row r="411" spans="22:25" x14ac:dyDescent="0.45">
      <c r="V411" s="55"/>
      <c r="W411" s="55"/>
      <c r="X411" s="55"/>
      <c r="Y411" s="55"/>
    </row>
    <row r="412" spans="22:25" x14ac:dyDescent="0.45">
      <c r="V412" s="55"/>
      <c r="W412" s="55"/>
      <c r="X412" s="55"/>
      <c r="Y412" s="55"/>
    </row>
    <row r="413" spans="22:25" x14ac:dyDescent="0.45">
      <c r="V413" s="55"/>
      <c r="W413" s="55"/>
      <c r="X413" s="55"/>
      <c r="Y413" s="55"/>
    </row>
    <row r="414" spans="22:25" x14ac:dyDescent="0.45">
      <c r="V414" s="55"/>
      <c r="W414" s="55"/>
      <c r="X414" s="55"/>
      <c r="Y414" s="55"/>
    </row>
    <row r="415" spans="22:25" x14ac:dyDescent="0.45">
      <c r="V415" s="55"/>
      <c r="W415" s="55"/>
      <c r="X415" s="55"/>
      <c r="Y415" s="55"/>
    </row>
    <row r="416" spans="22:25" x14ac:dyDescent="0.45">
      <c r="V416" s="55"/>
      <c r="W416" s="55"/>
      <c r="X416" s="55"/>
      <c r="Y416" s="55"/>
    </row>
    <row r="417" spans="22:25" x14ac:dyDescent="0.45">
      <c r="V417" s="55"/>
      <c r="W417" s="55"/>
      <c r="X417" s="55"/>
      <c r="Y417" s="55"/>
    </row>
    <row r="418" spans="22:25" x14ac:dyDescent="0.45">
      <c r="V418" s="55"/>
      <c r="W418" s="55"/>
      <c r="X418" s="55"/>
      <c r="Y418" s="55"/>
    </row>
    <row r="419" spans="22:25" x14ac:dyDescent="0.45">
      <c r="V419" s="55"/>
      <c r="W419" s="55"/>
      <c r="X419" s="55"/>
      <c r="Y419" s="55"/>
    </row>
    <row r="420" spans="22:25" x14ac:dyDescent="0.45">
      <c r="V420" s="55"/>
      <c r="W420" s="55"/>
      <c r="X420" s="55"/>
      <c r="Y420" s="55"/>
    </row>
    <row r="421" spans="22:25" x14ac:dyDescent="0.45">
      <c r="V421" s="55"/>
      <c r="W421" s="55"/>
      <c r="X421" s="55"/>
      <c r="Y421" s="55"/>
    </row>
    <row r="422" spans="22:25" x14ac:dyDescent="0.45">
      <c r="V422" s="55"/>
      <c r="W422" s="55"/>
      <c r="X422" s="55"/>
      <c r="Y422" s="55"/>
    </row>
    <row r="423" spans="22:25" x14ac:dyDescent="0.45">
      <c r="V423" s="55"/>
      <c r="W423" s="55"/>
      <c r="X423" s="55"/>
      <c r="Y423" s="55"/>
    </row>
    <row r="424" spans="22:25" x14ac:dyDescent="0.45">
      <c r="V424" s="55"/>
      <c r="W424" s="55"/>
      <c r="X424" s="55"/>
      <c r="Y424" s="55"/>
    </row>
    <row r="425" spans="22:25" x14ac:dyDescent="0.45">
      <c r="V425" s="55"/>
      <c r="W425" s="55"/>
      <c r="X425" s="55"/>
      <c r="Y425" s="55"/>
    </row>
    <row r="426" spans="22:25" x14ac:dyDescent="0.45">
      <c r="V426" s="55"/>
      <c r="W426" s="55"/>
      <c r="X426" s="55"/>
      <c r="Y426" s="55"/>
    </row>
    <row r="427" spans="22:25" x14ac:dyDescent="0.45">
      <c r="V427" s="55"/>
      <c r="W427" s="55"/>
      <c r="X427" s="55"/>
      <c r="Y427" s="55"/>
    </row>
    <row r="428" spans="22:25" x14ac:dyDescent="0.45">
      <c r="V428" s="55"/>
      <c r="W428" s="55"/>
      <c r="X428" s="55"/>
      <c r="Y428" s="55"/>
    </row>
    <row r="429" spans="22:25" x14ac:dyDescent="0.45">
      <c r="V429" s="55"/>
      <c r="W429" s="55"/>
      <c r="X429" s="55"/>
      <c r="Y429" s="55"/>
    </row>
    <row r="430" spans="22:25" x14ac:dyDescent="0.45">
      <c r="V430" s="55"/>
      <c r="W430" s="55"/>
      <c r="X430" s="55"/>
      <c r="Y430" s="55"/>
    </row>
    <row r="431" spans="22:25" x14ac:dyDescent="0.45">
      <c r="V431" s="55"/>
      <c r="W431" s="55"/>
      <c r="X431" s="55"/>
      <c r="Y431" s="55"/>
    </row>
    <row r="432" spans="22:25" x14ac:dyDescent="0.45">
      <c r="V432" s="55"/>
      <c r="W432" s="55"/>
      <c r="X432" s="55"/>
      <c r="Y432" s="55"/>
    </row>
    <row r="433" spans="22:25" x14ac:dyDescent="0.45">
      <c r="V433" s="55"/>
      <c r="W433" s="55"/>
      <c r="X433" s="55"/>
      <c r="Y433" s="55"/>
    </row>
    <row r="434" spans="22:25" x14ac:dyDescent="0.45">
      <c r="V434" s="55"/>
      <c r="W434" s="55"/>
      <c r="X434" s="55"/>
      <c r="Y434" s="55"/>
    </row>
    <row r="435" spans="22:25" x14ac:dyDescent="0.45">
      <c r="V435" s="55"/>
      <c r="W435" s="55"/>
      <c r="X435" s="55"/>
      <c r="Y435" s="55"/>
    </row>
    <row r="436" spans="22:25" x14ac:dyDescent="0.45">
      <c r="V436" s="55"/>
      <c r="W436" s="55"/>
      <c r="X436" s="55"/>
      <c r="Y436" s="55"/>
    </row>
    <row r="437" spans="22:25" x14ac:dyDescent="0.45">
      <c r="V437" s="55"/>
      <c r="W437" s="55"/>
      <c r="X437" s="55"/>
      <c r="Y437" s="55"/>
    </row>
    <row r="438" spans="22:25" x14ac:dyDescent="0.45">
      <c r="V438" s="55"/>
      <c r="W438" s="55"/>
      <c r="X438" s="55"/>
      <c r="Y438" s="55"/>
    </row>
    <row r="439" spans="22:25" x14ac:dyDescent="0.45">
      <c r="V439" s="55"/>
      <c r="W439" s="55"/>
      <c r="X439" s="55"/>
      <c r="Y439" s="55"/>
    </row>
    <row r="440" spans="22:25" x14ac:dyDescent="0.45">
      <c r="V440" s="55"/>
      <c r="W440" s="55"/>
      <c r="X440" s="55"/>
      <c r="Y440" s="55"/>
    </row>
    <row r="441" spans="22:25" x14ac:dyDescent="0.45">
      <c r="V441" s="55"/>
      <c r="W441" s="55"/>
      <c r="X441" s="55"/>
      <c r="Y441" s="55"/>
    </row>
    <row r="442" spans="22:25" x14ac:dyDescent="0.45">
      <c r="V442" s="55"/>
      <c r="W442" s="55"/>
      <c r="X442" s="55"/>
      <c r="Y442" s="55"/>
    </row>
    <row r="443" spans="22:25" x14ac:dyDescent="0.45">
      <c r="V443" s="55"/>
      <c r="W443" s="55"/>
      <c r="X443" s="55"/>
      <c r="Y443" s="55"/>
    </row>
    <row r="444" spans="22:25" x14ac:dyDescent="0.45">
      <c r="V444" s="55"/>
      <c r="W444" s="55"/>
      <c r="X444" s="55"/>
      <c r="Y444" s="55"/>
    </row>
    <row r="445" spans="22:25" x14ac:dyDescent="0.45">
      <c r="V445" s="55"/>
      <c r="W445" s="55"/>
      <c r="X445" s="55"/>
      <c r="Y445" s="55"/>
    </row>
    <row r="446" spans="22:25" x14ac:dyDescent="0.45">
      <c r="V446" s="55"/>
      <c r="W446" s="55"/>
      <c r="X446" s="55"/>
      <c r="Y446" s="55"/>
    </row>
    <row r="447" spans="22:25" x14ac:dyDescent="0.45">
      <c r="V447" s="55"/>
      <c r="W447" s="55"/>
      <c r="X447" s="55"/>
      <c r="Y447" s="55"/>
    </row>
    <row r="448" spans="22:25" x14ac:dyDescent="0.45">
      <c r="V448" s="55"/>
      <c r="W448" s="55"/>
      <c r="X448" s="55"/>
      <c r="Y448" s="55"/>
    </row>
    <row r="449" spans="22:25" x14ac:dyDescent="0.45">
      <c r="V449" s="55"/>
      <c r="W449" s="55"/>
      <c r="X449" s="55"/>
      <c r="Y449" s="55"/>
    </row>
    <row r="450" spans="22:25" x14ac:dyDescent="0.45">
      <c r="V450" s="55"/>
      <c r="W450" s="55"/>
      <c r="X450" s="55"/>
      <c r="Y450" s="55"/>
    </row>
    <row r="451" spans="22:25" x14ac:dyDescent="0.45">
      <c r="V451" s="55"/>
      <c r="W451" s="55"/>
      <c r="X451" s="55"/>
      <c r="Y451" s="55"/>
    </row>
    <row r="452" spans="22:25" x14ac:dyDescent="0.45">
      <c r="V452" s="55"/>
      <c r="W452" s="55"/>
      <c r="X452" s="55"/>
      <c r="Y452" s="55"/>
    </row>
    <row r="453" spans="22:25" x14ac:dyDescent="0.45">
      <c r="V453" s="55"/>
      <c r="W453" s="55"/>
      <c r="X453" s="55"/>
      <c r="Y453" s="55"/>
    </row>
    <row r="454" spans="22:25" x14ac:dyDescent="0.45">
      <c r="V454" s="55"/>
      <c r="W454" s="55"/>
      <c r="X454" s="55"/>
      <c r="Y454" s="55"/>
    </row>
    <row r="455" spans="22:25" x14ac:dyDescent="0.45">
      <c r="V455" s="55"/>
      <c r="W455" s="55"/>
      <c r="X455" s="55"/>
      <c r="Y455" s="55"/>
    </row>
    <row r="456" spans="22:25" x14ac:dyDescent="0.45">
      <c r="V456" s="55"/>
      <c r="W456" s="55"/>
      <c r="X456" s="55"/>
      <c r="Y456" s="55"/>
    </row>
    <row r="457" spans="22:25" x14ac:dyDescent="0.45">
      <c r="V457" s="55"/>
      <c r="W457" s="55"/>
      <c r="X457" s="55"/>
      <c r="Y457" s="55"/>
    </row>
    <row r="458" spans="22:25" x14ac:dyDescent="0.45">
      <c r="V458" s="55"/>
      <c r="W458" s="55"/>
      <c r="X458" s="55"/>
      <c r="Y458" s="55"/>
    </row>
    <row r="459" spans="22:25" x14ac:dyDescent="0.45">
      <c r="V459" s="55"/>
      <c r="W459" s="55"/>
      <c r="X459" s="55"/>
      <c r="Y459" s="55"/>
    </row>
    <row r="460" spans="22:25" x14ac:dyDescent="0.45">
      <c r="V460" s="55"/>
      <c r="W460" s="55"/>
      <c r="X460" s="55"/>
      <c r="Y460" s="55"/>
    </row>
    <row r="461" spans="22:25" x14ac:dyDescent="0.45">
      <c r="V461" s="55"/>
      <c r="W461" s="55"/>
      <c r="X461" s="55"/>
      <c r="Y461" s="55"/>
    </row>
    <row r="462" spans="22:25" x14ac:dyDescent="0.45">
      <c r="V462" s="55"/>
      <c r="W462" s="55"/>
      <c r="X462" s="55"/>
      <c r="Y462" s="55"/>
    </row>
    <row r="463" spans="22:25" x14ac:dyDescent="0.45">
      <c r="V463" s="55"/>
      <c r="W463" s="55"/>
      <c r="X463" s="55"/>
      <c r="Y463" s="55"/>
    </row>
    <row r="464" spans="22:25" x14ac:dyDescent="0.45">
      <c r="V464" s="55"/>
      <c r="W464" s="55"/>
      <c r="X464" s="55"/>
      <c r="Y464" s="55"/>
    </row>
    <row r="465" spans="22:25" x14ac:dyDescent="0.45">
      <c r="V465" s="55"/>
      <c r="W465" s="55"/>
      <c r="X465" s="55"/>
      <c r="Y465" s="55"/>
    </row>
    <row r="466" spans="22:25" x14ac:dyDescent="0.45">
      <c r="V466" s="55"/>
      <c r="W466" s="55"/>
      <c r="X466" s="55"/>
      <c r="Y466" s="55"/>
    </row>
    <row r="467" spans="22:25" x14ac:dyDescent="0.45">
      <c r="V467" s="55"/>
      <c r="W467" s="55"/>
      <c r="X467" s="55"/>
      <c r="Y467" s="55"/>
    </row>
    <row r="468" spans="22:25" x14ac:dyDescent="0.45">
      <c r="V468" s="55"/>
      <c r="W468" s="55"/>
      <c r="X468" s="55"/>
      <c r="Y468" s="55"/>
    </row>
    <row r="469" spans="22:25" x14ac:dyDescent="0.45">
      <c r="V469" s="55"/>
      <c r="W469" s="55"/>
      <c r="X469" s="55"/>
      <c r="Y469" s="55"/>
    </row>
    <row r="470" spans="22:25" x14ac:dyDescent="0.45">
      <c r="V470" s="55"/>
      <c r="W470" s="55"/>
      <c r="X470" s="55"/>
      <c r="Y470" s="55"/>
    </row>
    <row r="471" spans="22:25" x14ac:dyDescent="0.45">
      <c r="V471" s="55"/>
      <c r="W471" s="55"/>
      <c r="X471" s="55"/>
      <c r="Y471" s="55"/>
    </row>
    <row r="472" spans="22:25" x14ac:dyDescent="0.45">
      <c r="V472" s="55"/>
      <c r="W472" s="55"/>
      <c r="X472" s="55"/>
      <c r="Y472" s="55"/>
    </row>
    <row r="473" spans="22:25" x14ac:dyDescent="0.45">
      <c r="V473" s="55"/>
      <c r="W473" s="55"/>
      <c r="X473" s="55"/>
      <c r="Y473" s="55"/>
    </row>
    <row r="474" spans="22:25" x14ac:dyDescent="0.45">
      <c r="V474" s="55"/>
      <c r="W474" s="55"/>
      <c r="X474" s="55"/>
      <c r="Y474" s="55"/>
    </row>
    <row r="475" spans="22:25" x14ac:dyDescent="0.45">
      <c r="V475" s="55"/>
      <c r="W475" s="55"/>
      <c r="X475" s="55"/>
      <c r="Y475" s="55"/>
    </row>
    <row r="476" spans="22:25" x14ac:dyDescent="0.45">
      <c r="V476" s="55"/>
      <c r="W476" s="55"/>
      <c r="X476" s="55"/>
      <c r="Y476" s="55"/>
    </row>
    <row r="477" spans="22:25" x14ac:dyDescent="0.45">
      <c r="V477" s="55"/>
      <c r="W477" s="55"/>
      <c r="X477" s="55"/>
      <c r="Y477" s="55"/>
    </row>
    <row r="478" spans="22:25" x14ac:dyDescent="0.45">
      <c r="V478" s="55"/>
      <c r="W478" s="55"/>
      <c r="X478" s="55"/>
      <c r="Y478" s="55"/>
    </row>
    <row r="479" spans="22:25" x14ac:dyDescent="0.45">
      <c r="V479" s="55"/>
      <c r="W479" s="55"/>
      <c r="X479" s="55"/>
      <c r="Y479" s="55"/>
    </row>
    <row r="480" spans="22:25" x14ac:dyDescent="0.45">
      <c r="V480" s="55"/>
      <c r="W480" s="55"/>
      <c r="X480" s="55"/>
      <c r="Y480" s="55"/>
    </row>
    <row r="481" spans="22:25" x14ac:dyDescent="0.45">
      <c r="V481" s="55"/>
      <c r="W481" s="55"/>
      <c r="X481" s="55"/>
      <c r="Y481" s="55"/>
    </row>
    <row r="482" spans="22:25" x14ac:dyDescent="0.45">
      <c r="V482" s="55"/>
      <c r="W482" s="55"/>
      <c r="X482" s="55"/>
      <c r="Y482" s="55"/>
    </row>
    <row r="483" spans="22:25" x14ac:dyDescent="0.45">
      <c r="V483" s="55"/>
      <c r="W483" s="55"/>
      <c r="X483" s="55"/>
      <c r="Y483" s="55"/>
    </row>
    <row r="484" spans="22:25" x14ac:dyDescent="0.45">
      <c r="V484" s="55"/>
      <c r="W484" s="55"/>
      <c r="X484" s="55"/>
      <c r="Y484" s="55"/>
    </row>
    <row r="485" spans="22:25" x14ac:dyDescent="0.45">
      <c r="V485" s="55"/>
      <c r="W485" s="55"/>
      <c r="X485" s="55"/>
      <c r="Y485" s="55"/>
    </row>
    <row r="486" spans="22:25" x14ac:dyDescent="0.45">
      <c r="V486" s="55"/>
      <c r="W486" s="55"/>
      <c r="X486" s="55"/>
      <c r="Y486" s="55"/>
    </row>
    <row r="487" spans="22:25" x14ac:dyDescent="0.45">
      <c r="V487" s="55"/>
      <c r="W487" s="55"/>
      <c r="X487" s="55"/>
      <c r="Y487" s="55"/>
    </row>
    <row r="488" spans="22:25" x14ac:dyDescent="0.45">
      <c r="V488" s="55"/>
      <c r="W488" s="55"/>
      <c r="X488" s="55"/>
      <c r="Y488" s="55"/>
    </row>
    <row r="489" spans="22:25" x14ac:dyDescent="0.45">
      <c r="V489" s="55"/>
      <c r="W489" s="55"/>
      <c r="X489" s="55"/>
      <c r="Y489" s="55"/>
    </row>
    <row r="490" spans="22:25" x14ac:dyDescent="0.45">
      <c r="V490" s="55"/>
      <c r="W490" s="55"/>
      <c r="X490" s="55"/>
      <c r="Y490" s="55"/>
    </row>
    <row r="491" spans="22:25" x14ac:dyDescent="0.45">
      <c r="V491" s="55"/>
      <c r="W491" s="55"/>
      <c r="X491" s="55"/>
      <c r="Y491" s="55"/>
    </row>
    <row r="492" spans="22:25" x14ac:dyDescent="0.45">
      <c r="V492" s="55"/>
      <c r="W492" s="55"/>
      <c r="X492" s="55"/>
      <c r="Y492" s="55"/>
    </row>
    <row r="493" spans="22:25" x14ac:dyDescent="0.45">
      <c r="V493" s="55"/>
      <c r="W493" s="55"/>
      <c r="X493" s="55"/>
      <c r="Y493" s="55"/>
    </row>
    <row r="494" spans="22:25" x14ac:dyDescent="0.45">
      <c r="V494" s="55"/>
      <c r="W494" s="55"/>
      <c r="X494" s="55"/>
      <c r="Y494" s="55"/>
    </row>
    <row r="495" spans="22:25" x14ac:dyDescent="0.45">
      <c r="V495" s="55"/>
      <c r="W495" s="55"/>
      <c r="X495" s="55"/>
      <c r="Y495" s="55"/>
    </row>
    <row r="496" spans="22:25" x14ac:dyDescent="0.45">
      <c r="V496" s="55"/>
      <c r="W496" s="55"/>
      <c r="X496" s="55"/>
      <c r="Y496" s="55"/>
    </row>
    <row r="497" spans="22:25" x14ac:dyDescent="0.45">
      <c r="V497" s="55"/>
      <c r="W497" s="55"/>
      <c r="X497" s="55"/>
      <c r="Y497" s="55"/>
    </row>
    <row r="498" spans="22:25" x14ac:dyDescent="0.45">
      <c r="V498" s="55"/>
      <c r="W498" s="55"/>
      <c r="X498" s="55"/>
      <c r="Y498" s="55"/>
    </row>
    <row r="499" spans="22:25" x14ac:dyDescent="0.45">
      <c r="V499" s="55"/>
      <c r="W499" s="55"/>
      <c r="X499" s="55"/>
      <c r="Y499" s="55"/>
    </row>
    <row r="500" spans="22:25" x14ac:dyDescent="0.45">
      <c r="V500" s="55"/>
      <c r="W500" s="55"/>
      <c r="X500" s="55"/>
      <c r="Y500" s="55"/>
    </row>
    <row r="501" spans="22:25" x14ac:dyDescent="0.45">
      <c r="V501" s="55"/>
      <c r="W501" s="55"/>
      <c r="X501" s="55"/>
      <c r="Y501" s="55"/>
    </row>
    <row r="502" spans="22:25" x14ac:dyDescent="0.45">
      <c r="V502" s="55"/>
      <c r="W502" s="55"/>
      <c r="X502" s="55"/>
      <c r="Y502" s="55"/>
    </row>
    <row r="503" spans="22:25" x14ac:dyDescent="0.45">
      <c r="V503" s="55"/>
      <c r="W503" s="55"/>
      <c r="X503" s="55"/>
      <c r="Y503" s="55"/>
    </row>
    <row r="504" spans="22:25" x14ac:dyDescent="0.45">
      <c r="V504" s="55"/>
      <c r="W504" s="55"/>
      <c r="X504" s="55"/>
      <c r="Y504" s="55"/>
    </row>
    <row r="505" spans="22:25" x14ac:dyDescent="0.45">
      <c r="V505" s="55"/>
      <c r="W505" s="55"/>
      <c r="X505" s="55"/>
      <c r="Y505" s="55"/>
    </row>
    <row r="506" spans="22:25" x14ac:dyDescent="0.45">
      <c r="V506" s="55"/>
      <c r="W506" s="55"/>
      <c r="X506" s="55"/>
      <c r="Y506" s="55"/>
    </row>
    <row r="507" spans="22:25" x14ac:dyDescent="0.45">
      <c r="V507" s="55"/>
      <c r="W507" s="55"/>
      <c r="X507" s="55"/>
      <c r="Y507" s="55"/>
    </row>
    <row r="508" spans="22:25" x14ac:dyDescent="0.45">
      <c r="V508" s="55"/>
      <c r="W508" s="55"/>
      <c r="X508" s="55"/>
      <c r="Y508" s="55"/>
    </row>
    <row r="509" spans="22:25" x14ac:dyDescent="0.45">
      <c r="V509" s="55"/>
      <c r="W509" s="55"/>
      <c r="X509" s="55"/>
      <c r="Y509" s="55"/>
    </row>
    <row r="510" spans="22:25" x14ac:dyDescent="0.45">
      <c r="V510" s="55"/>
      <c r="W510" s="55"/>
      <c r="X510" s="55"/>
      <c r="Y510" s="55"/>
    </row>
    <row r="511" spans="22:25" x14ac:dyDescent="0.45">
      <c r="V511" s="55"/>
      <c r="W511" s="55"/>
      <c r="X511" s="55"/>
      <c r="Y511" s="55"/>
    </row>
    <row r="512" spans="22:25" x14ac:dyDescent="0.45">
      <c r="V512" s="55"/>
      <c r="W512" s="55"/>
      <c r="X512" s="55"/>
      <c r="Y512" s="55"/>
    </row>
    <row r="513" spans="22:25" x14ac:dyDescent="0.45">
      <c r="V513" s="55"/>
      <c r="W513" s="55"/>
      <c r="X513" s="55"/>
      <c r="Y513" s="55"/>
    </row>
    <row r="514" spans="22:25" x14ac:dyDescent="0.45">
      <c r="V514" s="55"/>
      <c r="W514" s="55"/>
      <c r="X514" s="55"/>
      <c r="Y514" s="55"/>
    </row>
    <row r="515" spans="22:25" x14ac:dyDescent="0.45">
      <c r="V515" s="55"/>
      <c r="W515" s="55"/>
      <c r="X515" s="55"/>
      <c r="Y515" s="55"/>
    </row>
    <row r="516" spans="22:25" x14ac:dyDescent="0.45">
      <c r="V516" s="55"/>
      <c r="W516" s="55"/>
      <c r="X516" s="55"/>
      <c r="Y516" s="55"/>
    </row>
    <row r="517" spans="22:25" x14ac:dyDescent="0.45">
      <c r="V517" s="55"/>
      <c r="W517" s="55"/>
      <c r="X517" s="55"/>
      <c r="Y517" s="55"/>
    </row>
    <row r="518" spans="22:25" x14ac:dyDescent="0.45">
      <c r="V518" s="55"/>
      <c r="W518" s="55"/>
      <c r="X518" s="55"/>
      <c r="Y518" s="55"/>
    </row>
    <row r="519" spans="22:25" x14ac:dyDescent="0.45">
      <c r="V519" s="55"/>
      <c r="W519" s="55"/>
      <c r="X519" s="55"/>
      <c r="Y519" s="55"/>
    </row>
    <row r="520" spans="22:25" x14ac:dyDescent="0.45">
      <c r="V520" s="55"/>
      <c r="W520" s="55"/>
      <c r="X520" s="55"/>
      <c r="Y520" s="55"/>
    </row>
    <row r="521" spans="22:25" x14ac:dyDescent="0.45">
      <c r="V521" s="55"/>
      <c r="W521" s="55"/>
      <c r="X521" s="55"/>
      <c r="Y521" s="55"/>
    </row>
    <row r="522" spans="22:25" x14ac:dyDescent="0.45">
      <c r="V522" s="55"/>
      <c r="W522" s="55"/>
      <c r="X522" s="55"/>
      <c r="Y522" s="55"/>
    </row>
    <row r="523" spans="22:25" x14ac:dyDescent="0.45">
      <c r="V523" s="55"/>
      <c r="W523" s="55"/>
      <c r="X523" s="55"/>
      <c r="Y523" s="55"/>
    </row>
    <row r="524" spans="22:25" x14ac:dyDescent="0.45">
      <c r="V524" s="55"/>
      <c r="W524" s="55"/>
      <c r="X524" s="55"/>
      <c r="Y524" s="55"/>
    </row>
    <row r="525" spans="22:25" x14ac:dyDescent="0.45">
      <c r="V525" s="55"/>
      <c r="W525" s="55"/>
      <c r="X525" s="55"/>
      <c r="Y525" s="55"/>
    </row>
    <row r="526" spans="22:25" x14ac:dyDescent="0.45">
      <c r="V526" s="55"/>
      <c r="W526" s="55"/>
      <c r="X526" s="55"/>
      <c r="Y526" s="55"/>
    </row>
    <row r="527" spans="22:25" x14ac:dyDescent="0.45">
      <c r="V527" s="55"/>
      <c r="W527" s="55"/>
      <c r="X527" s="55"/>
      <c r="Y527" s="55"/>
    </row>
    <row r="528" spans="22:25" x14ac:dyDescent="0.45">
      <c r="V528" s="55"/>
      <c r="W528" s="55"/>
      <c r="X528" s="55"/>
      <c r="Y528" s="55"/>
    </row>
    <row r="529" spans="22:25" x14ac:dyDescent="0.45">
      <c r="V529" s="55"/>
      <c r="W529" s="55"/>
      <c r="X529" s="55"/>
      <c r="Y529" s="55"/>
    </row>
    <row r="530" spans="22:25" x14ac:dyDescent="0.45">
      <c r="V530" s="55"/>
      <c r="W530" s="55"/>
      <c r="X530" s="55"/>
      <c r="Y530" s="55"/>
    </row>
    <row r="531" spans="22:25" x14ac:dyDescent="0.45">
      <c r="V531" s="55"/>
      <c r="W531" s="55"/>
      <c r="X531" s="55"/>
      <c r="Y531" s="55"/>
    </row>
    <row r="532" spans="22:25" x14ac:dyDescent="0.45">
      <c r="V532" s="55"/>
      <c r="W532" s="55"/>
      <c r="X532" s="55"/>
      <c r="Y532" s="55"/>
    </row>
    <row r="533" spans="22:25" x14ac:dyDescent="0.45">
      <c r="V533" s="55"/>
      <c r="W533" s="55"/>
      <c r="X533" s="55"/>
      <c r="Y533" s="55"/>
    </row>
    <row r="534" spans="22:25" x14ac:dyDescent="0.45">
      <c r="V534" s="55"/>
      <c r="W534" s="55"/>
      <c r="X534" s="55"/>
      <c r="Y534" s="55"/>
    </row>
    <row r="535" spans="22:25" x14ac:dyDescent="0.45">
      <c r="V535" s="55"/>
      <c r="W535" s="55"/>
      <c r="X535" s="55"/>
      <c r="Y535" s="55"/>
    </row>
    <row r="536" spans="22:25" x14ac:dyDescent="0.45">
      <c r="V536" s="55"/>
      <c r="W536" s="55"/>
      <c r="X536" s="55"/>
      <c r="Y536" s="55"/>
    </row>
    <row r="537" spans="22:25" x14ac:dyDescent="0.45">
      <c r="V537" s="55"/>
      <c r="W537" s="55"/>
      <c r="X537" s="55"/>
      <c r="Y537" s="55"/>
    </row>
    <row r="538" spans="22:25" x14ac:dyDescent="0.45">
      <c r="V538" s="55"/>
      <c r="W538" s="55"/>
      <c r="X538" s="55"/>
      <c r="Y538" s="55"/>
    </row>
    <row r="539" spans="22:25" x14ac:dyDescent="0.45">
      <c r="V539" s="55"/>
      <c r="W539" s="55"/>
      <c r="X539" s="55"/>
      <c r="Y539" s="55"/>
    </row>
    <row r="540" spans="22:25" x14ac:dyDescent="0.45">
      <c r="V540" s="55"/>
      <c r="W540" s="55"/>
      <c r="X540" s="55"/>
      <c r="Y540" s="55"/>
    </row>
    <row r="541" spans="22:25" x14ac:dyDescent="0.45">
      <c r="V541" s="55"/>
      <c r="W541" s="55"/>
      <c r="X541" s="55"/>
      <c r="Y541" s="55"/>
    </row>
    <row r="542" spans="22:25" x14ac:dyDescent="0.45">
      <c r="V542" s="55"/>
      <c r="W542" s="55"/>
      <c r="X542" s="55"/>
      <c r="Y542" s="55"/>
    </row>
    <row r="543" spans="22:25" x14ac:dyDescent="0.45">
      <c r="V543" s="55"/>
      <c r="W543" s="55"/>
      <c r="X543" s="55"/>
      <c r="Y543" s="55"/>
    </row>
    <row r="544" spans="22:25" x14ac:dyDescent="0.45">
      <c r="V544" s="55"/>
      <c r="W544" s="55"/>
      <c r="X544" s="55"/>
      <c r="Y544" s="55"/>
    </row>
    <row r="545" spans="22:25" x14ac:dyDescent="0.45">
      <c r="V545" s="55"/>
      <c r="W545" s="55"/>
      <c r="X545" s="55"/>
      <c r="Y545" s="55"/>
    </row>
    <row r="546" spans="22:25" x14ac:dyDescent="0.45">
      <c r="V546" s="55"/>
      <c r="W546" s="55"/>
      <c r="X546" s="55"/>
      <c r="Y546" s="55"/>
    </row>
    <row r="547" spans="22:25" x14ac:dyDescent="0.45">
      <c r="V547" s="55"/>
      <c r="W547" s="55"/>
      <c r="X547" s="55"/>
      <c r="Y547" s="55"/>
    </row>
    <row r="548" spans="22:25" x14ac:dyDescent="0.45">
      <c r="V548" s="55"/>
      <c r="W548" s="55"/>
      <c r="X548" s="55"/>
      <c r="Y548" s="55"/>
    </row>
    <row r="549" spans="22:25" x14ac:dyDescent="0.45">
      <c r="V549" s="55"/>
      <c r="W549" s="55"/>
      <c r="X549" s="55"/>
      <c r="Y549" s="55"/>
    </row>
    <row r="550" spans="22:25" x14ac:dyDescent="0.45">
      <c r="V550" s="55"/>
      <c r="W550" s="55"/>
      <c r="X550" s="55"/>
      <c r="Y550" s="55"/>
    </row>
    <row r="551" spans="22:25" x14ac:dyDescent="0.45">
      <c r="V551" s="55"/>
      <c r="W551" s="55"/>
      <c r="X551" s="55"/>
      <c r="Y551" s="55"/>
    </row>
  </sheetData>
  <sortState xmlns:xlrd2="http://schemas.microsoft.com/office/spreadsheetml/2017/richdata2" ref="A194:D197">
    <sortCondition ref="A173:A176"/>
  </sortState>
  <mergeCells count="61">
    <mergeCell ref="B1:D1"/>
    <mergeCell ref="B2:D2"/>
    <mergeCell ref="A3:D3"/>
    <mergeCell ref="A35:A38"/>
    <mergeCell ref="A41:A44"/>
    <mergeCell ref="A47:A50"/>
    <mergeCell ref="A53:A56"/>
    <mergeCell ref="A5:A8"/>
    <mergeCell ref="A11:A14"/>
    <mergeCell ref="A17:A20"/>
    <mergeCell ref="A23:A26"/>
    <mergeCell ref="A29:A32"/>
    <mergeCell ref="A59:A62"/>
    <mergeCell ref="A65:A68"/>
    <mergeCell ref="A71:A74"/>
    <mergeCell ref="A77:A80"/>
    <mergeCell ref="A83:A86"/>
    <mergeCell ref="A89:A92"/>
    <mergeCell ref="A95:A98"/>
    <mergeCell ref="A101:A104"/>
    <mergeCell ref="A107:A110"/>
    <mergeCell ref="A113:A116"/>
    <mergeCell ref="A149:A152"/>
    <mergeCell ref="A155:A158"/>
    <mergeCell ref="A161:A164"/>
    <mergeCell ref="A167:A170"/>
    <mergeCell ref="A119:A122"/>
    <mergeCell ref="A125:A128"/>
    <mergeCell ref="A131:A134"/>
    <mergeCell ref="A137:A140"/>
    <mergeCell ref="A143:A146"/>
    <mergeCell ref="AC5:AC8"/>
    <mergeCell ref="AC11:AC14"/>
    <mergeCell ref="AC17:AC20"/>
    <mergeCell ref="AC23:AC26"/>
    <mergeCell ref="AC29:AC32"/>
    <mergeCell ref="AC71:AC74"/>
    <mergeCell ref="AC77:AC80"/>
    <mergeCell ref="AC83:AC86"/>
    <mergeCell ref="AC89:AC92"/>
    <mergeCell ref="AC35:AC38"/>
    <mergeCell ref="AC41:AC44"/>
    <mergeCell ref="AC47:AC50"/>
    <mergeCell ref="AC53:AC56"/>
    <mergeCell ref="AC59:AC62"/>
    <mergeCell ref="M11:P15"/>
    <mergeCell ref="B172:D172"/>
    <mergeCell ref="AC155:AC158"/>
    <mergeCell ref="AC161:AC164"/>
    <mergeCell ref="AC167:AC170"/>
    <mergeCell ref="AC125:AC128"/>
    <mergeCell ref="AC131:AC134"/>
    <mergeCell ref="AC137:AC140"/>
    <mergeCell ref="AC143:AC146"/>
    <mergeCell ref="AC149:AC152"/>
    <mergeCell ref="AC95:AC98"/>
    <mergeCell ref="AC101:AC104"/>
    <mergeCell ref="AC107:AC110"/>
    <mergeCell ref="AC113:AC116"/>
    <mergeCell ref="AC119:AC122"/>
    <mergeCell ref="AC65:AC68"/>
  </mergeCells>
  <conditionalFormatting sqref="E5">
    <cfRule type="expression" dxfId="680" priority="1552">
      <formula>(C5+D5)&gt;1</formula>
    </cfRule>
  </conditionalFormatting>
  <conditionalFormatting sqref="E6">
    <cfRule type="expression" dxfId="679" priority="1546">
      <formula>(C6+D6)&gt;1</formula>
    </cfRule>
  </conditionalFormatting>
  <conditionalFormatting sqref="E7">
    <cfRule type="expression" dxfId="678" priority="1545">
      <formula>(C7+D7)&gt;1</formula>
    </cfRule>
  </conditionalFormatting>
  <conditionalFormatting sqref="E8">
    <cfRule type="expression" dxfId="677" priority="1544">
      <formula>(C8+D8)&gt;1</formula>
    </cfRule>
  </conditionalFormatting>
  <conditionalFormatting sqref="E7">
    <cfRule type="expression" dxfId="676" priority="1543">
      <formula>(C7+D7)&gt;1</formula>
    </cfRule>
  </conditionalFormatting>
  <conditionalFormatting sqref="E14">
    <cfRule type="expression" dxfId="675" priority="1541">
      <formula>(C14+D14)&gt;1</formula>
    </cfRule>
  </conditionalFormatting>
  <conditionalFormatting sqref="E11">
    <cfRule type="expression" dxfId="674" priority="1539">
      <formula>(C11+D11)&gt;1</formula>
    </cfRule>
  </conditionalFormatting>
  <conditionalFormatting sqref="E12">
    <cfRule type="expression" dxfId="673" priority="1538">
      <formula>(C12+D12)&gt;1</formula>
    </cfRule>
  </conditionalFormatting>
  <conditionalFormatting sqref="E13">
    <cfRule type="expression" dxfId="672" priority="1537">
      <formula>(C13+D13)&gt;1</formula>
    </cfRule>
  </conditionalFormatting>
  <conditionalFormatting sqref="E14">
    <cfRule type="expression" dxfId="671" priority="1536">
      <formula>(C14+D14)&gt;1</formula>
    </cfRule>
  </conditionalFormatting>
  <conditionalFormatting sqref="E13">
    <cfRule type="expression" dxfId="670" priority="1535">
      <formula>(C13+D13)&gt;1</formula>
    </cfRule>
  </conditionalFormatting>
  <conditionalFormatting sqref="E20">
    <cfRule type="expression" dxfId="669" priority="1534">
      <formula>(C20+D20)&gt;1</formula>
    </cfRule>
  </conditionalFormatting>
  <conditionalFormatting sqref="E17">
    <cfRule type="expression" dxfId="668" priority="1532">
      <formula>(C17+D17)&gt;1</formula>
    </cfRule>
  </conditionalFormatting>
  <conditionalFormatting sqref="E18">
    <cfRule type="expression" dxfId="667" priority="1531">
      <formula>(C18+D18)&gt;1</formula>
    </cfRule>
  </conditionalFormatting>
  <conditionalFormatting sqref="E19">
    <cfRule type="expression" dxfId="666" priority="1530">
      <formula>(C19+D19)&gt;1</formula>
    </cfRule>
  </conditionalFormatting>
  <conditionalFormatting sqref="E20">
    <cfRule type="expression" dxfId="665" priority="1529">
      <formula>(C20+D20)&gt;1</formula>
    </cfRule>
  </conditionalFormatting>
  <conditionalFormatting sqref="E19">
    <cfRule type="expression" dxfId="664" priority="1528">
      <formula>(C19+D19)&gt;1</formula>
    </cfRule>
  </conditionalFormatting>
  <conditionalFormatting sqref="E26">
    <cfRule type="expression" dxfId="663" priority="1527">
      <formula>(C26+D26)&gt;1</formula>
    </cfRule>
  </conditionalFormatting>
  <conditionalFormatting sqref="E23">
    <cfRule type="expression" dxfId="662" priority="1525">
      <formula>(C23+D23)&gt;1</formula>
    </cfRule>
  </conditionalFormatting>
  <conditionalFormatting sqref="E24">
    <cfRule type="expression" dxfId="661" priority="1524">
      <formula>(C24+D24)&gt;1</formula>
    </cfRule>
  </conditionalFormatting>
  <conditionalFormatting sqref="E25">
    <cfRule type="expression" dxfId="660" priority="1523">
      <formula>(C25+D25)&gt;1</formula>
    </cfRule>
  </conditionalFormatting>
  <conditionalFormatting sqref="E26">
    <cfRule type="expression" dxfId="659" priority="1522">
      <formula>(C26+D26)&gt;1</formula>
    </cfRule>
  </conditionalFormatting>
  <conditionalFormatting sqref="E25">
    <cfRule type="expression" dxfId="658" priority="1521">
      <formula>(C25+D25)&gt;1</formula>
    </cfRule>
  </conditionalFormatting>
  <conditionalFormatting sqref="E32">
    <cfRule type="expression" dxfId="657" priority="1520">
      <formula>(C32+D32)&gt;1</formula>
    </cfRule>
  </conditionalFormatting>
  <conditionalFormatting sqref="E29">
    <cfRule type="expression" dxfId="656" priority="1518">
      <formula>(C29+D29)&gt;1</formula>
    </cfRule>
  </conditionalFormatting>
  <conditionalFormatting sqref="E30">
    <cfRule type="expression" dxfId="655" priority="1517">
      <formula>(C30+D30)&gt;1</formula>
    </cfRule>
  </conditionalFormatting>
  <conditionalFormatting sqref="E31">
    <cfRule type="expression" dxfId="654" priority="1516">
      <formula>(C31+D31)&gt;1</formula>
    </cfRule>
  </conditionalFormatting>
  <conditionalFormatting sqref="E32">
    <cfRule type="expression" dxfId="653" priority="1515">
      <formula>(C32+D32)&gt;1</formula>
    </cfRule>
  </conditionalFormatting>
  <conditionalFormatting sqref="E31">
    <cfRule type="expression" dxfId="652" priority="1514">
      <formula>(C31+D31)&gt;1</formula>
    </cfRule>
  </conditionalFormatting>
  <conditionalFormatting sqref="E38">
    <cfRule type="expression" dxfId="651" priority="1513">
      <formula>(C38+D38)&gt;1</formula>
    </cfRule>
  </conditionalFormatting>
  <conditionalFormatting sqref="E35">
    <cfRule type="expression" dxfId="650" priority="1511">
      <formula>(C35+D35)&gt;1</formula>
    </cfRule>
  </conditionalFormatting>
  <conditionalFormatting sqref="E36">
    <cfRule type="expression" dxfId="649" priority="1510">
      <formula>(C36+D36)&gt;1</formula>
    </cfRule>
  </conditionalFormatting>
  <conditionalFormatting sqref="E37">
    <cfRule type="expression" dxfId="648" priority="1509">
      <formula>(C37+D37)&gt;1</formula>
    </cfRule>
  </conditionalFormatting>
  <conditionalFormatting sqref="E38">
    <cfRule type="expression" dxfId="647" priority="1508">
      <formula>(C38+D38)&gt;1</formula>
    </cfRule>
  </conditionalFormatting>
  <conditionalFormatting sqref="E37">
    <cfRule type="expression" dxfId="646" priority="1507">
      <formula>(C37+D37)&gt;1</formula>
    </cfRule>
  </conditionalFormatting>
  <conditionalFormatting sqref="E44">
    <cfRule type="expression" dxfId="645" priority="1506">
      <formula>(C44+D44)&gt;1</formula>
    </cfRule>
  </conditionalFormatting>
  <conditionalFormatting sqref="E41">
    <cfRule type="expression" dxfId="644" priority="1504">
      <formula>(C41+D41)&gt;1</formula>
    </cfRule>
  </conditionalFormatting>
  <conditionalFormatting sqref="E42">
    <cfRule type="expression" dxfId="643" priority="1503">
      <formula>(C42+D42)&gt;1</formula>
    </cfRule>
  </conditionalFormatting>
  <conditionalFormatting sqref="E43">
    <cfRule type="expression" dxfId="642" priority="1502">
      <formula>(C43+D43)&gt;1</formula>
    </cfRule>
  </conditionalFormatting>
  <conditionalFormatting sqref="E44">
    <cfRule type="expression" dxfId="641" priority="1501">
      <formula>(C44+D44)&gt;1</formula>
    </cfRule>
  </conditionalFormatting>
  <conditionalFormatting sqref="E43">
    <cfRule type="expression" dxfId="640" priority="1500">
      <formula>(C43+D43)&gt;1</formula>
    </cfRule>
  </conditionalFormatting>
  <conditionalFormatting sqref="E50">
    <cfRule type="expression" dxfId="639" priority="1499">
      <formula>(C50+D50)&gt;1</formula>
    </cfRule>
  </conditionalFormatting>
  <conditionalFormatting sqref="E47">
    <cfRule type="expression" dxfId="638" priority="1497">
      <formula>(C47+D47)&gt;1</formula>
    </cfRule>
  </conditionalFormatting>
  <conditionalFormatting sqref="E48">
    <cfRule type="expression" dxfId="637" priority="1496">
      <formula>(C48+D48)&gt;1</formula>
    </cfRule>
  </conditionalFormatting>
  <conditionalFormatting sqref="E49">
    <cfRule type="expression" dxfId="636" priority="1495">
      <formula>(C49+D49)&gt;1</formula>
    </cfRule>
  </conditionalFormatting>
  <conditionalFormatting sqref="E50">
    <cfRule type="expression" dxfId="635" priority="1494">
      <formula>(C50+D50)&gt;1</formula>
    </cfRule>
  </conditionalFormatting>
  <conditionalFormatting sqref="E49">
    <cfRule type="expression" dxfId="634" priority="1493">
      <formula>(C49+D49)&gt;1</formula>
    </cfRule>
  </conditionalFormatting>
  <conditionalFormatting sqref="E56">
    <cfRule type="expression" dxfId="633" priority="1492">
      <formula>(C56+D56)&gt;1</formula>
    </cfRule>
  </conditionalFormatting>
  <conditionalFormatting sqref="E53">
    <cfRule type="expression" dxfId="632" priority="1490">
      <formula>(C53+D53)&gt;1</formula>
    </cfRule>
  </conditionalFormatting>
  <conditionalFormatting sqref="E54">
    <cfRule type="expression" dxfId="631" priority="1489">
      <formula>(C54+D54)&gt;1</formula>
    </cfRule>
  </conditionalFormatting>
  <conditionalFormatting sqref="E55">
    <cfRule type="expression" dxfId="630" priority="1488">
      <formula>(C55+D55)&gt;1</formula>
    </cfRule>
  </conditionalFormatting>
  <conditionalFormatting sqref="E56">
    <cfRule type="expression" dxfId="629" priority="1487">
      <formula>(C56+D56)&gt;1</formula>
    </cfRule>
  </conditionalFormatting>
  <conditionalFormatting sqref="E55">
    <cfRule type="expression" dxfId="628" priority="1486">
      <formula>(C55+D55)&gt;1</formula>
    </cfRule>
  </conditionalFormatting>
  <conditionalFormatting sqref="E62">
    <cfRule type="expression" dxfId="627" priority="1485">
      <formula>(C62+D62)&gt;1</formula>
    </cfRule>
  </conditionalFormatting>
  <conditionalFormatting sqref="E59">
    <cfRule type="expression" dxfId="626" priority="1483">
      <formula>(C59+D59)&gt;1</formula>
    </cfRule>
  </conditionalFormatting>
  <conditionalFormatting sqref="E60">
    <cfRule type="expression" dxfId="625" priority="1482">
      <formula>(C60+D60)&gt;1</formula>
    </cfRule>
  </conditionalFormatting>
  <conditionalFormatting sqref="E61">
    <cfRule type="expression" dxfId="624" priority="1481">
      <formula>(C61+D61)&gt;1</formula>
    </cfRule>
  </conditionalFormatting>
  <conditionalFormatting sqref="E62">
    <cfRule type="expression" dxfId="623" priority="1480">
      <formula>(C62+D62)&gt;1</formula>
    </cfRule>
  </conditionalFormatting>
  <conditionalFormatting sqref="E61">
    <cfRule type="expression" dxfId="622" priority="1479">
      <formula>(C61+D61)&gt;1</formula>
    </cfRule>
  </conditionalFormatting>
  <conditionalFormatting sqref="E68">
    <cfRule type="expression" dxfId="621" priority="1478">
      <formula>(C68+D68)&gt;1</formula>
    </cfRule>
  </conditionalFormatting>
  <conditionalFormatting sqref="E65">
    <cfRule type="expression" dxfId="620" priority="1476">
      <formula>(C65+D65)&gt;1</formula>
    </cfRule>
  </conditionalFormatting>
  <conditionalFormatting sqref="E66">
    <cfRule type="expression" dxfId="619" priority="1475">
      <formula>(C66+D66)&gt;1</formula>
    </cfRule>
  </conditionalFormatting>
  <conditionalFormatting sqref="E67">
    <cfRule type="expression" dxfId="618" priority="1474">
      <formula>(C67+D67)&gt;1</formula>
    </cfRule>
  </conditionalFormatting>
  <conditionalFormatting sqref="E68">
    <cfRule type="expression" dxfId="617" priority="1473">
      <formula>(C68+D68)&gt;1</formula>
    </cfRule>
  </conditionalFormatting>
  <conditionalFormatting sqref="E67">
    <cfRule type="expression" dxfId="616" priority="1472">
      <formula>(C67+D67)&gt;1</formula>
    </cfRule>
  </conditionalFormatting>
  <conditionalFormatting sqref="E74">
    <cfRule type="expression" dxfId="615" priority="1471">
      <formula>(C74+D74)&gt;1</formula>
    </cfRule>
  </conditionalFormatting>
  <conditionalFormatting sqref="E71">
    <cfRule type="expression" dxfId="614" priority="1469">
      <formula>(C71+D71)&gt;1</formula>
    </cfRule>
  </conditionalFormatting>
  <conditionalFormatting sqref="E72">
    <cfRule type="expression" dxfId="613" priority="1468">
      <formula>(C72+D72)&gt;1</formula>
    </cfRule>
  </conditionalFormatting>
  <conditionalFormatting sqref="E73">
    <cfRule type="expression" dxfId="612" priority="1467">
      <formula>(C73+D73)&gt;1</formula>
    </cfRule>
  </conditionalFormatting>
  <conditionalFormatting sqref="E74">
    <cfRule type="expression" dxfId="611" priority="1466">
      <formula>(C74+D74)&gt;1</formula>
    </cfRule>
  </conditionalFormatting>
  <conditionalFormatting sqref="E73">
    <cfRule type="expression" dxfId="610" priority="1465">
      <formula>(C73+D73)&gt;1</formula>
    </cfRule>
  </conditionalFormatting>
  <conditionalFormatting sqref="E80">
    <cfRule type="expression" dxfId="609" priority="1464">
      <formula>(C80+D80)&gt;1</formula>
    </cfRule>
  </conditionalFormatting>
  <conditionalFormatting sqref="E77">
    <cfRule type="expression" dxfId="608" priority="1462">
      <formula>(C77+D77)&gt;1</formula>
    </cfRule>
  </conditionalFormatting>
  <conditionalFormatting sqref="E78">
    <cfRule type="expression" dxfId="607" priority="1461">
      <formula>(C78+D78)&gt;1</formula>
    </cfRule>
  </conditionalFormatting>
  <conditionalFormatting sqref="E79">
    <cfRule type="expression" dxfId="606" priority="1460">
      <formula>(C79+D79)&gt;1</formula>
    </cfRule>
  </conditionalFormatting>
  <conditionalFormatting sqref="E80">
    <cfRule type="expression" dxfId="605" priority="1459">
      <formula>(C80+D80)&gt;1</formula>
    </cfRule>
  </conditionalFormatting>
  <conditionalFormatting sqref="E79">
    <cfRule type="expression" dxfId="604" priority="1458">
      <formula>(C79+D79)&gt;1</formula>
    </cfRule>
  </conditionalFormatting>
  <conditionalFormatting sqref="E86">
    <cfRule type="expression" dxfId="603" priority="1457">
      <formula>(C86+D86)&gt;1</formula>
    </cfRule>
  </conditionalFormatting>
  <conditionalFormatting sqref="E83">
    <cfRule type="expression" dxfId="602" priority="1455">
      <formula>(C83+D83)&gt;1</formula>
    </cfRule>
  </conditionalFormatting>
  <conditionalFormatting sqref="E84">
    <cfRule type="expression" dxfId="601" priority="1454">
      <formula>(C84+D84)&gt;1</formula>
    </cfRule>
  </conditionalFormatting>
  <conditionalFormatting sqref="E85">
    <cfRule type="expression" dxfId="600" priority="1453">
      <formula>(C85+D85)&gt;1</formula>
    </cfRule>
  </conditionalFormatting>
  <conditionalFormatting sqref="E86">
    <cfRule type="expression" dxfId="599" priority="1452">
      <formula>(C86+D86)&gt;1</formula>
    </cfRule>
  </conditionalFormatting>
  <conditionalFormatting sqref="E85">
    <cfRule type="expression" dxfId="598" priority="1451">
      <formula>(C85+D85)&gt;1</formula>
    </cfRule>
  </conditionalFormatting>
  <conditionalFormatting sqref="E92">
    <cfRule type="expression" dxfId="597" priority="1450">
      <formula>(C92+D92)&gt;1</formula>
    </cfRule>
  </conditionalFormatting>
  <conditionalFormatting sqref="E89">
    <cfRule type="expression" dxfId="596" priority="1448">
      <formula>(C89+D89)&gt;1</formula>
    </cfRule>
  </conditionalFormatting>
  <conditionalFormatting sqref="E90">
    <cfRule type="expression" dxfId="595" priority="1447">
      <formula>(C90+D90)&gt;1</formula>
    </cfRule>
  </conditionalFormatting>
  <conditionalFormatting sqref="E91">
    <cfRule type="expression" dxfId="594" priority="1446">
      <formula>(C91+D91)&gt;1</formula>
    </cfRule>
  </conditionalFormatting>
  <conditionalFormatting sqref="E92">
    <cfRule type="expression" dxfId="593" priority="1445">
      <formula>(C92+D92)&gt;1</formula>
    </cfRule>
  </conditionalFormatting>
  <conditionalFormatting sqref="E91">
    <cfRule type="expression" dxfId="592" priority="1444">
      <formula>(C91+D91)&gt;1</formula>
    </cfRule>
  </conditionalFormatting>
  <conditionalFormatting sqref="E98">
    <cfRule type="expression" dxfId="591" priority="1443">
      <formula>(C98+D98)&gt;1</formula>
    </cfRule>
  </conditionalFormatting>
  <conditionalFormatting sqref="E95">
    <cfRule type="expression" dxfId="590" priority="1441">
      <formula>(C95+D95)&gt;1</formula>
    </cfRule>
  </conditionalFormatting>
  <conditionalFormatting sqref="E96">
    <cfRule type="expression" dxfId="589" priority="1440">
      <formula>(C96+D96)&gt;1</formula>
    </cfRule>
  </conditionalFormatting>
  <conditionalFormatting sqref="E97">
    <cfRule type="expression" dxfId="588" priority="1439">
      <formula>(C97+D97)&gt;1</formula>
    </cfRule>
  </conditionalFormatting>
  <conditionalFormatting sqref="E98">
    <cfRule type="expression" dxfId="587" priority="1438">
      <formula>(C98+D98)&gt;1</formula>
    </cfRule>
  </conditionalFormatting>
  <conditionalFormatting sqref="E97">
    <cfRule type="expression" dxfId="586" priority="1437">
      <formula>(C97+D97)&gt;1</formula>
    </cfRule>
  </conditionalFormatting>
  <conditionalFormatting sqref="E104">
    <cfRule type="expression" dxfId="585" priority="1436">
      <formula>(C104+D104)&gt;1</formula>
    </cfRule>
  </conditionalFormatting>
  <conditionalFormatting sqref="E101">
    <cfRule type="expression" dxfId="584" priority="1434">
      <formula>(C101+D101)&gt;1</formula>
    </cfRule>
  </conditionalFormatting>
  <conditionalFormatting sqref="E102">
    <cfRule type="expression" dxfId="583" priority="1433">
      <formula>(C102+D102)&gt;1</formula>
    </cfRule>
  </conditionalFormatting>
  <conditionalFormatting sqref="E103">
    <cfRule type="expression" dxfId="582" priority="1432">
      <formula>(C103+D103)&gt;1</formula>
    </cfRule>
  </conditionalFormatting>
  <conditionalFormatting sqref="E104">
    <cfRule type="expression" dxfId="581" priority="1431">
      <formula>(C104+D104)&gt;1</formula>
    </cfRule>
  </conditionalFormatting>
  <conditionalFormatting sqref="E103">
    <cfRule type="expression" dxfId="580" priority="1430">
      <formula>(C103+D103)&gt;1</formula>
    </cfRule>
  </conditionalFormatting>
  <conditionalFormatting sqref="E110">
    <cfRule type="expression" dxfId="579" priority="1429">
      <formula>(C110+D110)&gt;1</formula>
    </cfRule>
  </conditionalFormatting>
  <conditionalFormatting sqref="E107">
    <cfRule type="expression" dxfId="578" priority="1427">
      <formula>(C107+D107)&gt;1</formula>
    </cfRule>
  </conditionalFormatting>
  <conditionalFormatting sqref="E108">
    <cfRule type="expression" dxfId="577" priority="1426">
      <formula>(C108+D108)&gt;1</formula>
    </cfRule>
  </conditionalFormatting>
  <conditionalFormatting sqref="E109">
    <cfRule type="expression" dxfId="576" priority="1425">
      <formula>(C109+D109)&gt;1</formula>
    </cfRule>
  </conditionalFormatting>
  <conditionalFormatting sqref="E110">
    <cfRule type="expression" dxfId="575" priority="1424">
      <formula>(C110+D110)&gt;1</formula>
    </cfRule>
  </conditionalFormatting>
  <conditionalFormatting sqref="E109">
    <cfRule type="expression" dxfId="574" priority="1423">
      <formula>(C109+D109)&gt;1</formula>
    </cfRule>
  </conditionalFormatting>
  <conditionalFormatting sqref="E116">
    <cfRule type="expression" dxfId="573" priority="1422">
      <formula>(C116+D116)&gt;1</formula>
    </cfRule>
  </conditionalFormatting>
  <conditionalFormatting sqref="E113">
    <cfRule type="expression" dxfId="572" priority="1420">
      <formula>(C113+D113)&gt;1</formula>
    </cfRule>
  </conditionalFormatting>
  <conditionalFormatting sqref="E114">
    <cfRule type="expression" dxfId="571" priority="1419">
      <formula>(C114+D114)&gt;1</formula>
    </cfRule>
  </conditionalFormatting>
  <conditionalFormatting sqref="E115">
    <cfRule type="expression" dxfId="570" priority="1418">
      <formula>(C115+D115)&gt;1</formula>
    </cfRule>
  </conditionalFormatting>
  <conditionalFormatting sqref="E116">
    <cfRule type="expression" dxfId="569" priority="1417">
      <formula>(C116+D116)&gt;1</formula>
    </cfRule>
  </conditionalFormatting>
  <conditionalFormatting sqref="E115">
    <cfRule type="expression" dxfId="568" priority="1416">
      <formula>(C115+D115)&gt;1</formula>
    </cfRule>
  </conditionalFormatting>
  <conditionalFormatting sqref="E122">
    <cfRule type="expression" dxfId="567" priority="1415">
      <formula>(C122+D122)&gt;1</formula>
    </cfRule>
  </conditionalFormatting>
  <conditionalFormatting sqref="E119">
    <cfRule type="expression" dxfId="566" priority="1413">
      <formula>(C119+D119)&gt;1</formula>
    </cfRule>
  </conditionalFormatting>
  <conditionalFormatting sqref="E120">
    <cfRule type="expression" dxfId="565" priority="1412">
      <formula>(C120+D120)&gt;1</formula>
    </cfRule>
  </conditionalFormatting>
  <conditionalFormatting sqref="E121">
    <cfRule type="expression" dxfId="564" priority="1411">
      <formula>(C121+D121)&gt;1</formula>
    </cfRule>
  </conditionalFormatting>
  <conditionalFormatting sqref="E122">
    <cfRule type="expression" dxfId="563" priority="1410">
      <formula>(C122+D122)&gt;1</formula>
    </cfRule>
  </conditionalFormatting>
  <conditionalFormatting sqref="E121">
    <cfRule type="expression" dxfId="562" priority="1409">
      <formula>(C121+D121)&gt;1</formula>
    </cfRule>
  </conditionalFormatting>
  <conditionalFormatting sqref="E128">
    <cfRule type="expression" dxfId="561" priority="1408">
      <formula>(C128+D128)&gt;1</formula>
    </cfRule>
  </conditionalFormatting>
  <conditionalFormatting sqref="E125">
    <cfRule type="expression" dxfId="560" priority="1406">
      <formula>(C125+D125)&gt;1</formula>
    </cfRule>
  </conditionalFormatting>
  <conditionalFormatting sqref="E126">
    <cfRule type="expression" dxfId="559" priority="1405">
      <formula>(C126+D126)&gt;1</formula>
    </cfRule>
  </conditionalFormatting>
  <conditionalFormatting sqref="E127">
    <cfRule type="expression" dxfId="558" priority="1404">
      <formula>(C127+D127)&gt;1</formula>
    </cfRule>
  </conditionalFormatting>
  <conditionalFormatting sqref="E128">
    <cfRule type="expression" dxfId="557" priority="1403">
      <formula>(C128+D128)&gt;1</formula>
    </cfRule>
  </conditionalFormatting>
  <conditionalFormatting sqref="E127">
    <cfRule type="expression" dxfId="556" priority="1402">
      <formula>(C127+D127)&gt;1</formula>
    </cfRule>
  </conditionalFormatting>
  <conditionalFormatting sqref="E134">
    <cfRule type="expression" dxfId="555" priority="1401">
      <formula>(C134+D134)&gt;1</formula>
    </cfRule>
  </conditionalFormatting>
  <conditionalFormatting sqref="E131">
    <cfRule type="expression" dxfId="554" priority="1399">
      <formula>(C131+D131)&gt;1</formula>
    </cfRule>
  </conditionalFormatting>
  <conditionalFormatting sqref="E132">
    <cfRule type="expression" dxfId="553" priority="1398">
      <formula>(C132+D132)&gt;1</formula>
    </cfRule>
  </conditionalFormatting>
  <conditionalFormatting sqref="E133">
    <cfRule type="expression" dxfId="552" priority="1397">
      <formula>(C133+D133)&gt;1</formula>
    </cfRule>
  </conditionalFormatting>
  <conditionalFormatting sqref="E134">
    <cfRule type="expression" dxfId="551" priority="1396">
      <formula>(C134+D134)&gt;1</formula>
    </cfRule>
  </conditionalFormatting>
  <conditionalFormatting sqref="E133">
    <cfRule type="expression" dxfId="550" priority="1395">
      <formula>(C133+D133)&gt;1</formula>
    </cfRule>
  </conditionalFormatting>
  <conditionalFormatting sqref="E140">
    <cfRule type="expression" dxfId="549" priority="1394">
      <formula>(C140+D140)&gt;1</formula>
    </cfRule>
  </conditionalFormatting>
  <conditionalFormatting sqref="E137">
    <cfRule type="expression" dxfId="548" priority="1392">
      <formula>(C137+D137)&gt;1</formula>
    </cfRule>
  </conditionalFormatting>
  <conditionalFormatting sqref="E138">
    <cfRule type="expression" dxfId="547" priority="1391">
      <formula>(C138+D138)&gt;1</formula>
    </cfRule>
  </conditionalFormatting>
  <conditionalFormatting sqref="E139">
    <cfRule type="expression" dxfId="546" priority="1390">
      <formula>(C139+D139)&gt;1</formula>
    </cfRule>
  </conditionalFormatting>
  <conditionalFormatting sqref="E140">
    <cfRule type="expression" dxfId="545" priority="1389">
      <formula>(C140+D140)&gt;1</formula>
    </cfRule>
  </conditionalFormatting>
  <conditionalFormatting sqref="E139">
    <cfRule type="expression" dxfId="544" priority="1388">
      <formula>(C139+D139)&gt;1</formula>
    </cfRule>
  </conditionalFormatting>
  <conditionalFormatting sqref="E146">
    <cfRule type="expression" dxfId="543" priority="1387">
      <formula>(C146+D146)&gt;1</formula>
    </cfRule>
  </conditionalFormatting>
  <conditionalFormatting sqref="E143">
    <cfRule type="expression" dxfId="542" priority="1385">
      <formula>(C143+D143)&gt;1</formula>
    </cfRule>
  </conditionalFormatting>
  <conditionalFormatting sqref="E144">
    <cfRule type="expression" dxfId="541" priority="1384">
      <formula>(C144+D144)&gt;1</formula>
    </cfRule>
  </conditionalFormatting>
  <conditionalFormatting sqref="E145">
    <cfRule type="expression" dxfId="540" priority="1383">
      <formula>(C145+D145)&gt;1</formula>
    </cfRule>
  </conditionalFormatting>
  <conditionalFormatting sqref="E146">
    <cfRule type="expression" dxfId="539" priority="1382">
      <formula>(C146+D146)&gt;1</formula>
    </cfRule>
  </conditionalFormatting>
  <conditionalFormatting sqref="E145">
    <cfRule type="expression" dxfId="538" priority="1381">
      <formula>(C145+D145)&gt;1</formula>
    </cfRule>
  </conditionalFormatting>
  <conditionalFormatting sqref="E152">
    <cfRule type="expression" dxfId="537" priority="1380">
      <formula>(C152+D152)&gt;1</formula>
    </cfRule>
  </conditionalFormatting>
  <conditionalFormatting sqref="E149">
    <cfRule type="expression" dxfId="536" priority="1378">
      <formula>(C149+D149)&gt;1</formula>
    </cfRule>
  </conditionalFormatting>
  <conditionalFormatting sqref="E150">
    <cfRule type="expression" dxfId="535" priority="1377">
      <formula>(C150+D150)&gt;1</formula>
    </cfRule>
  </conditionalFormatting>
  <conditionalFormatting sqref="E151">
    <cfRule type="expression" dxfId="534" priority="1376">
      <formula>(C151+D151)&gt;1</formula>
    </cfRule>
  </conditionalFormatting>
  <conditionalFormatting sqref="E152">
    <cfRule type="expression" dxfId="533" priority="1375">
      <formula>(C152+D152)&gt;1</formula>
    </cfRule>
  </conditionalFormatting>
  <conditionalFormatting sqref="E151">
    <cfRule type="expression" dxfId="532" priority="1374">
      <formula>(C151+D151)&gt;1</formula>
    </cfRule>
  </conditionalFormatting>
  <conditionalFormatting sqref="E158">
    <cfRule type="expression" dxfId="531" priority="1373">
      <formula>(C158+D158)&gt;1</formula>
    </cfRule>
  </conditionalFormatting>
  <conditionalFormatting sqref="E155">
    <cfRule type="expression" dxfId="530" priority="1371">
      <formula>(C155+D155)&gt;1</formula>
    </cfRule>
  </conditionalFormatting>
  <conditionalFormatting sqref="E156">
    <cfRule type="expression" dxfId="529" priority="1370">
      <formula>(C156+D156)&gt;1</formula>
    </cfRule>
  </conditionalFormatting>
  <conditionalFormatting sqref="E157">
    <cfRule type="expression" dxfId="528" priority="1369">
      <formula>(C157+D157)&gt;1</formula>
    </cfRule>
  </conditionalFormatting>
  <conditionalFormatting sqref="E158">
    <cfRule type="expression" dxfId="527" priority="1368">
      <formula>(C158+D158)&gt;1</formula>
    </cfRule>
  </conditionalFormatting>
  <conditionalFormatting sqref="E157">
    <cfRule type="expression" dxfId="526" priority="1367">
      <formula>(C157+D157)&gt;1</formula>
    </cfRule>
  </conditionalFormatting>
  <conditionalFormatting sqref="E164">
    <cfRule type="expression" dxfId="525" priority="1366">
      <formula>(C164+D164)&gt;1</formula>
    </cfRule>
  </conditionalFormatting>
  <conditionalFormatting sqref="E161">
    <cfRule type="expression" dxfId="524" priority="1364">
      <formula>(C161+D161)&gt;1</formula>
    </cfRule>
  </conditionalFormatting>
  <conditionalFormatting sqref="E162">
    <cfRule type="expression" dxfId="523" priority="1363">
      <formula>(C162+D162)&gt;1</formula>
    </cfRule>
  </conditionalFormatting>
  <conditionalFormatting sqref="E163">
    <cfRule type="expression" dxfId="522" priority="1362">
      <formula>(C163+D163)&gt;1</formula>
    </cfRule>
  </conditionalFormatting>
  <conditionalFormatting sqref="E164">
    <cfRule type="expression" dxfId="521" priority="1361">
      <formula>(C164+D164)&gt;1</formula>
    </cfRule>
  </conditionalFormatting>
  <conditionalFormatting sqref="E163">
    <cfRule type="expression" dxfId="520" priority="1360">
      <formula>(C163+D163)&gt;1</formula>
    </cfRule>
  </conditionalFormatting>
  <conditionalFormatting sqref="E170">
    <cfRule type="expression" dxfId="519" priority="1359">
      <formula>(C170+D170)&gt;1</formula>
    </cfRule>
  </conditionalFormatting>
  <conditionalFormatting sqref="C171:D171">
    <cfRule type="expression" dxfId="518" priority="1358">
      <formula>(C167+C168+C169+C170)&gt;1</formula>
    </cfRule>
  </conditionalFormatting>
  <conditionalFormatting sqref="E167">
    <cfRule type="expression" dxfId="517" priority="1357">
      <formula>(C167+D167)&gt;1</formula>
    </cfRule>
  </conditionalFormatting>
  <conditionalFormatting sqref="E168">
    <cfRule type="expression" dxfId="516" priority="1356">
      <formula>(C168+D168)&gt;1</formula>
    </cfRule>
  </conditionalFormatting>
  <conditionalFormatting sqref="E169">
    <cfRule type="expression" dxfId="515" priority="1355">
      <formula>(C169+D169)&gt;1</formula>
    </cfRule>
  </conditionalFormatting>
  <conditionalFormatting sqref="E170">
    <cfRule type="expression" dxfId="514" priority="1354">
      <formula>(C170+D170)&gt;1</formula>
    </cfRule>
  </conditionalFormatting>
  <conditionalFormatting sqref="E169">
    <cfRule type="expression" dxfId="513" priority="1353">
      <formula>(C169+D169)&gt;1</formula>
    </cfRule>
  </conditionalFormatting>
  <conditionalFormatting sqref="C171">
    <cfRule type="expression" dxfId="512" priority="1341">
      <formula>(C167+C168+C169+C170)&gt;1</formula>
    </cfRule>
  </conditionalFormatting>
  <conditionalFormatting sqref="B172">
    <cfRule type="containsText" dxfId="511" priority="1339" operator="containsText" text="Please check the question blocks above one or more have not been completed.">
      <formula>NOT(ISERROR(SEARCH("Please check the question blocks above one or more have not been completed.",B172)))</formula>
    </cfRule>
  </conditionalFormatting>
  <conditionalFormatting sqref="C171:D171">
    <cfRule type="expression" dxfId="510" priority="1338">
      <formula>(C167+C168+C169+C170)&gt;1</formula>
    </cfRule>
  </conditionalFormatting>
  <conditionalFormatting sqref="C171">
    <cfRule type="expression" dxfId="509" priority="1337">
      <formula>(C167+C168+C169+C170)&gt;1</formula>
    </cfRule>
  </conditionalFormatting>
  <conditionalFormatting sqref="C171:D171">
    <cfRule type="expression" dxfId="508" priority="981">
      <formula>(C167+C168+C169+C170)&gt;1</formula>
    </cfRule>
  </conditionalFormatting>
  <conditionalFormatting sqref="C171">
    <cfRule type="expression" dxfId="507" priority="980">
      <formula>(C167+C168+C169+C170)&gt;1</formula>
    </cfRule>
  </conditionalFormatting>
  <conditionalFormatting sqref="C171:D171">
    <cfRule type="expression" dxfId="506" priority="979">
      <formula>(C167+C168+C169+C170)&gt;1</formula>
    </cfRule>
  </conditionalFormatting>
  <conditionalFormatting sqref="C171">
    <cfRule type="expression" dxfId="505" priority="978">
      <formula>(C167+C168+C169+C170)&gt;1</formula>
    </cfRule>
  </conditionalFormatting>
  <conditionalFormatting sqref="C171:D171">
    <cfRule type="expression" dxfId="504" priority="977">
      <formula>(C167+C168+C169+C170)&gt;1</formula>
    </cfRule>
  </conditionalFormatting>
  <conditionalFormatting sqref="C171">
    <cfRule type="expression" dxfId="503" priority="976">
      <formula>(C167+C168+C169+C170)&gt;1</formula>
    </cfRule>
  </conditionalFormatting>
  <conditionalFormatting sqref="C171:D171">
    <cfRule type="expression" dxfId="502" priority="975">
      <formula>(C167+C168+C169+C170)&gt;1</formula>
    </cfRule>
  </conditionalFormatting>
  <conditionalFormatting sqref="C171">
    <cfRule type="expression" dxfId="501" priority="974">
      <formula>(C167+C168+C169+C170)&gt;1</formula>
    </cfRule>
  </conditionalFormatting>
  <conditionalFormatting sqref="C171:D171">
    <cfRule type="expression" dxfId="500" priority="973">
      <formula>(C167+C168+C169+C170)&gt;1</formula>
    </cfRule>
  </conditionalFormatting>
  <conditionalFormatting sqref="C171">
    <cfRule type="expression" dxfId="499" priority="972">
      <formula>(C167+C168+C169+C170)&gt;1</formula>
    </cfRule>
  </conditionalFormatting>
  <conditionalFormatting sqref="C171:D171">
    <cfRule type="expression" dxfId="498" priority="971">
      <formula>(C167+C168+C169+C170)&gt;1</formula>
    </cfRule>
  </conditionalFormatting>
  <conditionalFormatting sqref="C171">
    <cfRule type="expression" dxfId="497" priority="970">
      <formula>(C167+C168+C169+C170)&gt;1</formula>
    </cfRule>
  </conditionalFormatting>
  <conditionalFormatting sqref="C171:D171">
    <cfRule type="expression" dxfId="496" priority="969">
      <formula>(C167+C168+C169+C170)&gt;1</formula>
    </cfRule>
  </conditionalFormatting>
  <conditionalFormatting sqref="C171">
    <cfRule type="expression" dxfId="495" priority="968">
      <formula>(C167+C168+C169+C170)&gt;1</formula>
    </cfRule>
  </conditionalFormatting>
  <conditionalFormatting sqref="C171:D171">
    <cfRule type="expression" dxfId="494" priority="967">
      <formula>(C167+C168+C169+C170)&gt;1</formula>
    </cfRule>
  </conditionalFormatting>
  <conditionalFormatting sqref="C171">
    <cfRule type="expression" dxfId="493" priority="966">
      <formula>(C167+C168+C169+C170)&gt;1</formula>
    </cfRule>
  </conditionalFormatting>
  <conditionalFormatting sqref="C171:D171">
    <cfRule type="expression" dxfId="492" priority="965">
      <formula>(C167+C168+C169+C170)&gt;1</formula>
    </cfRule>
  </conditionalFormatting>
  <conditionalFormatting sqref="C171">
    <cfRule type="expression" dxfId="491" priority="964">
      <formula>(C167+C168+C169+C170)&gt;1</formula>
    </cfRule>
  </conditionalFormatting>
  <conditionalFormatting sqref="C171:D171">
    <cfRule type="expression" dxfId="490" priority="963">
      <formula>(C167+C168+C169+C170)&gt;1</formula>
    </cfRule>
  </conditionalFormatting>
  <conditionalFormatting sqref="C171">
    <cfRule type="expression" dxfId="489" priority="962">
      <formula>(C167+C168+C169+C170)&gt;1</formula>
    </cfRule>
  </conditionalFormatting>
  <conditionalFormatting sqref="C171:D171">
    <cfRule type="expression" dxfId="488" priority="961">
      <formula>(C167+C168+C169+C170)&gt;1</formula>
    </cfRule>
  </conditionalFormatting>
  <conditionalFormatting sqref="C171:D171">
    <cfRule type="expression" dxfId="487" priority="960">
      <formula>(C167+C168+C169+C170)&gt;1</formula>
    </cfRule>
  </conditionalFormatting>
  <conditionalFormatting sqref="C171:D171">
    <cfRule type="expression" dxfId="486" priority="959">
      <formula>(C167+C168+C169+C170)&gt;1</formula>
    </cfRule>
  </conditionalFormatting>
  <conditionalFormatting sqref="C171:D171">
    <cfRule type="expression" dxfId="485" priority="958">
      <formula>(C167+C168+C169+C170)&gt;1</formula>
    </cfRule>
  </conditionalFormatting>
  <conditionalFormatting sqref="C171:D171">
    <cfRule type="expression" dxfId="484" priority="957">
      <formula>(C167+C168+C169+C170)&gt;1</formula>
    </cfRule>
  </conditionalFormatting>
  <conditionalFormatting sqref="C171:D171">
    <cfRule type="expression" dxfId="483" priority="956">
      <formula>(C167+C168+C169+C170)&gt;1</formula>
    </cfRule>
  </conditionalFormatting>
  <conditionalFormatting sqref="C171:D171">
    <cfRule type="expression" dxfId="482" priority="955">
      <formula>(C167+C168+C169+C170)&gt;1</formula>
    </cfRule>
  </conditionalFormatting>
  <conditionalFormatting sqref="C171:D171">
    <cfRule type="expression" dxfId="481" priority="954">
      <formula>(C167+C168+C169+C170)&gt;1</formula>
    </cfRule>
  </conditionalFormatting>
  <conditionalFormatting sqref="C171:D171">
    <cfRule type="expression" dxfId="480" priority="953">
      <formula>(C167+C168+C169+C170)&gt;1</formula>
    </cfRule>
  </conditionalFormatting>
  <conditionalFormatting sqref="C171:D171">
    <cfRule type="expression" dxfId="479" priority="952">
      <formula>(C167+C168+C169+C170)&gt;1</formula>
    </cfRule>
  </conditionalFormatting>
  <conditionalFormatting sqref="C171:D171">
    <cfRule type="expression" dxfId="478" priority="951">
      <formula>(C167+C168+C169+C170)&gt;1</formula>
    </cfRule>
  </conditionalFormatting>
  <conditionalFormatting sqref="C171:D171">
    <cfRule type="expression" dxfId="477" priority="950">
      <formula>(C167+C168+C169+C170)&gt;1</formula>
    </cfRule>
  </conditionalFormatting>
  <conditionalFormatting sqref="C171:D171">
    <cfRule type="expression" dxfId="476" priority="949">
      <formula>(C167+C168+C169+C170)&gt;1</formula>
    </cfRule>
  </conditionalFormatting>
  <conditionalFormatting sqref="C171:D171">
    <cfRule type="expression" dxfId="475" priority="948">
      <formula>(C167+C168+C169+C170)&gt;1</formula>
    </cfRule>
  </conditionalFormatting>
  <conditionalFormatting sqref="C171:D171">
    <cfRule type="expression" dxfId="474" priority="896">
      <formula>(C167+C168+C169+C170)&gt;1</formula>
    </cfRule>
  </conditionalFormatting>
  <conditionalFormatting sqref="C171:D171">
    <cfRule type="expression" dxfId="473" priority="895">
      <formula>(C167+C168+C169+C170)&gt;1</formula>
    </cfRule>
  </conditionalFormatting>
  <conditionalFormatting sqref="C9:D9">
    <cfRule type="expression" dxfId="472" priority="446">
      <formula>(C5+C6+C7+C8)&gt;1</formula>
    </cfRule>
  </conditionalFormatting>
  <conditionalFormatting sqref="C15:D15">
    <cfRule type="expression" dxfId="471" priority="445">
      <formula>(C11+C12+C13+C14)&gt;1</formula>
    </cfRule>
  </conditionalFormatting>
  <conditionalFormatting sqref="C21:D21">
    <cfRule type="expression" dxfId="470" priority="444">
      <formula>(C17+C18+C19+C20)&gt;1</formula>
    </cfRule>
  </conditionalFormatting>
  <conditionalFormatting sqref="C27:D27">
    <cfRule type="expression" dxfId="469" priority="443">
      <formula>(C23+C24+C25+C26)&gt;1</formula>
    </cfRule>
  </conditionalFormatting>
  <conditionalFormatting sqref="C33:D33">
    <cfRule type="expression" dxfId="468" priority="442">
      <formula>(C29+C30+C31+C32)&gt;1</formula>
    </cfRule>
  </conditionalFormatting>
  <conditionalFormatting sqref="C39:D39">
    <cfRule type="expression" dxfId="467" priority="441">
      <formula>(C35+C36+C37+C38)&gt;1</formula>
    </cfRule>
  </conditionalFormatting>
  <conditionalFormatting sqref="C45:D45">
    <cfRule type="expression" dxfId="466" priority="440">
      <formula>(C41+C42+C43+C44)&gt;1</formula>
    </cfRule>
  </conditionalFormatting>
  <conditionalFormatting sqref="C51:D51">
    <cfRule type="expression" dxfId="465" priority="439">
      <formula>(C47+C48+C49+C50)&gt;1</formula>
    </cfRule>
  </conditionalFormatting>
  <conditionalFormatting sqref="C57:D57">
    <cfRule type="expression" dxfId="464" priority="438">
      <formula>(C53+C54+C55+C56)&gt;1</formula>
    </cfRule>
  </conditionalFormatting>
  <conditionalFormatting sqref="C63:D63">
    <cfRule type="expression" dxfId="463" priority="437">
      <formula>(C59+C60+C61+C62)&gt;1</formula>
    </cfRule>
  </conditionalFormatting>
  <conditionalFormatting sqref="C69:D69">
    <cfRule type="expression" dxfId="462" priority="436">
      <formula>(C65+C66+C67+C68)&gt;1</formula>
    </cfRule>
  </conditionalFormatting>
  <conditionalFormatting sqref="C75:D75">
    <cfRule type="expression" dxfId="461" priority="435">
      <formula>(C71+C72+C73+C74)&gt;1</formula>
    </cfRule>
  </conditionalFormatting>
  <conditionalFormatting sqref="C81:D81">
    <cfRule type="expression" dxfId="460" priority="434">
      <formula>(C77+C78+C79+C80)&gt;1</formula>
    </cfRule>
  </conditionalFormatting>
  <conditionalFormatting sqref="C87:D87">
    <cfRule type="expression" dxfId="459" priority="433">
      <formula>(C83+C84+C85+C86)&gt;1</formula>
    </cfRule>
  </conditionalFormatting>
  <conditionalFormatting sqref="C93:D93">
    <cfRule type="expression" dxfId="458" priority="432">
      <formula>(C89+C90+C91+C92)&gt;1</formula>
    </cfRule>
  </conditionalFormatting>
  <conditionalFormatting sqref="C99:D99">
    <cfRule type="expression" dxfId="457" priority="431">
      <formula>(C95+C96+C97+C98)&gt;1</formula>
    </cfRule>
  </conditionalFormatting>
  <conditionalFormatting sqref="C105:D105">
    <cfRule type="expression" dxfId="456" priority="430">
      <formula>(C101+C102+C103+C104)&gt;1</formula>
    </cfRule>
  </conditionalFormatting>
  <conditionalFormatting sqref="C111:D111">
    <cfRule type="expression" dxfId="455" priority="429">
      <formula>(C107+C108+C109+C110)&gt;1</formula>
    </cfRule>
  </conditionalFormatting>
  <conditionalFormatting sqref="C117:D117">
    <cfRule type="expression" dxfId="454" priority="428">
      <formula>(C113+C114+C115+C116)&gt;1</formula>
    </cfRule>
  </conditionalFormatting>
  <conditionalFormatting sqref="C123:D123">
    <cfRule type="expression" dxfId="453" priority="427">
      <formula>(C119+C120+C121+C122)&gt;1</formula>
    </cfRule>
  </conditionalFormatting>
  <conditionalFormatting sqref="C129:D129">
    <cfRule type="expression" dxfId="452" priority="426">
      <formula>(C125+C126+C127+C128)&gt;1</formula>
    </cfRule>
  </conditionalFormatting>
  <conditionalFormatting sqref="C135:D135">
    <cfRule type="expression" dxfId="451" priority="425">
      <formula>(C131+C132+C133+C134)&gt;1</formula>
    </cfRule>
  </conditionalFormatting>
  <conditionalFormatting sqref="C141:D141">
    <cfRule type="expression" dxfId="450" priority="424">
      <formula>(C137+C138+C139+C140)&gt;1</formula>
    </cfRule>
  </conditionalFormatting>
  <conditionalFormatting sqref="C147:D147">
    <cfRule type="expression" dxfId="449" priority="423">
      <formula>(C143+C144+C145+C146)&gt;1</formula>
    </cfRule>
  </conditionalFormatting>
  <conditionalFormatting sqref="C153:D153">
    <cfRule type="expression" dxfId="448" priority="422">
      <formula>(C149+C150+C151+C152)&gt;1</formula>
    </cfRule>
  </conditionalFormatting>
  <conditionalFormatting sqref="C159:D159">
    <cfRule type="expression" dxfId="447" priority="421">
      <formula>(C155+C156+C157+C158)&gt;1</formula>
    </cfRule>
  </conditionalFormatting>
  <conditionalFormatting sqref="C165:D165">
    <cfRule type="expression" dxfId="446" priority="420">
      <formula>(C161+C162+C163+C164)&gt;1</formula>
    </cfRule>
  </conditionalFormatting>
  <conditionalFormatting sqref="C105">
    <cfRule type="expression" dxfId="445" priority="419">
      <formula>(C101+C102+C103+C104)&gt;1</formula>
    </cfRule>
  </conditionalFormatting>
  <conditionalFormatting sqref="C111">
    <cfRule type="expression" dxfId="444" priority="418">
      <formula>(C107+C108+C109+C110)&gt;1</formula>
    </cfRule>
  </conditionalFormatting>
  <conditionalFormatting sqref="C117">
    <cfRule type="expression" dxfId="443" priority="417">
      <formula>(C113+C114+C115+C116)&gt;1</formula>
    </cfRule>
  </conditionalFormatting>
  <conditionalFormatting sqref="C123">
    <cfRule type="expression" dxfId="442" priority="416">
      <formula>(C119+C120+C121+C122)&gt;1</formula>
    </cfRule>
  </conditionalFormatting>
  <conditionalFormatting sqref="C129">
    <cfRule type="expression" dxfId="441" priority="415">
      <formula>(C125+C126+C127+C128)&gt;1</formula>
    </cfRule>
  </conditionalFormatting>
  <conditionalFormatting sqref="C135">
    <cfRule type="expression" dxfId="440" priority="414">
      <formula>(C131+C132+C133+C134)&gt;1</formula>
    </cfRule>
  </conditionalFormatting>
  <conditionalFormatting sqref="C141">
    <cfRule type="expression" dxfId="439" priority="413">
      <formula>(C137+C138+C139+C140)&gt;1</formula>
    </cfRule>
  </conditionalFormatting>
  <conditionalFormatting sqref="C147">
    <cfRule type="expression" dxfId="438" priority="412">
      <formula>(C143+C144+C145+C146)&gt;1</formula>
    </cfRule>
  </conditionalFormatting>
  <conditionalFormatting sqref="C153">
    <cfRule type="expression" dxfId="437" priority="411">
      <formula>(C149+C150+C151+C152)&gt;1</formula>
    </cfRule>
  </conditionalFormatting>
  <conditionalFormatting sqref="C159">
    <cfRule type="expression" dxfId="436" priority="410">
      <formula>(C155+C156+C157+C158)&gt;1</formula>
    </cfRule>
  </conditionalFormatting>
  <conditionalFormatting sqref="C165">
    <cfRule type="expression" dxfId="435" priority="409">
      <formula>(C161+C162+C163+C164)&gt;1</formula>
    </cfRule>
  </conditionalFormatting>
  <conditionalFormatting sqref="C27:D27">
    <cfRule type="expression" dxfId="434" priority="408">
      <formula>(C23+C24+C25+C26)&gt;1</formula>
    </cfRule>
  </conditionalFormatting>
  <conditionalFormatting sqref="C33:D33">
    <cfRule type="expression" dxfId="433" priority="407">
      <formula>(C29+C30+C31+C32)&gt;1</formula>
    </cfRule>
  </conditionalFormatting>
  <conditionalFormatting sqref="C33:D33">
    <cfRule type="expression" dxfId="432" priority="406">
      <formula>(C29+C30+C31+C32)&gt;1</formula>
    </cfRule>
  </conditionalFormatting>
  <conditionalFormatting sqref="C39:D39">
    <cfRule type="expression" dxfId="431" priority="405">
      <formula>(C35+C36+C37+C38)&gt;1</formula>
    </cfRule>
  </conditionalFormatting>
  <conditionalFormatting sqref="C39:D39">
    <cfRule type="expression" dxfId="430" priority="404">
      <formula>(C35+C36+C37+C38)&gt;1</formula>
    </cfRule>
  </conditionalFormatting>
  <conditionalFormatting sqref="C39:D39">
    <cfRule type="expression" dxfId="429" priority="403">
      <formula>(C35+C36+C37+C38)&gt;1</formula>
    </cfRule>
  </conditionalFormatting>
  <conditionalFormatting sqref="C45:D45">
    <cfRule type="expression" dxfId="428" priority="402">
      <formula>(C41+C42+C43+C44)&gt;1</formula>
    </cfRule>
  </conditionalFormatting>
  <conditionalFormatting sqref="C45:D45">
    <cfRule type="expression" dxfId="427" priority="401">
      <formula>(C41+C42+C43+C44)&gt;1</formula>
    </cfRule>
  </conditionalFormatting>
  <conditionalFormatting sqref="C45:D45">
    <cfRule type="expression" dxfId="426" priority="400">
      <formula>(C41+C42+C43+C44)&gt;1</formula>
    </cfRule>
  </conditionalFormatting>
  <conditionalFormatting sqref="C45:D45">
    <cfRule type="expression" dxfId="425" priority="399">
      <formula>(C41+C42+C43+C44)&gt;1</formula>
    </cfRule>
  </conditionalFormatting>
  <conditionalFormatting sqref="C51:D51">
    <cfRule type="expression" dxfId="424" priority="398">
      <formula>(C47+C48+C49+C50)&gt;1</formula>
    </cfRule>
  </conditionalFormatting>
  <conditionalFormatting sqref="C51:D51">
    <cfRule type="expression" dxfId="423" priority="397">
      <formula>(C47+C48+C49+C50)&gt;1</formula>
    </cfRule>
  </conditionalFormatting>
  <conditionalFormatting sqref="C51:D51">
    <cfRule type="expression" dxfId="422" priority="396">
      <formula>(C47+C48+C49+C50)&gt;1</formula>
    </cfRule>
  </conditionalFormatting>
  <conditionalFormatting sqref="C51:D51">
    <cfRule type="expression" dxfId="421" priority="395">
      <formula>(C47+C48+C49+C50)&gt;1</formula>
    </cfRule>
  </conditionalFormatting>
  <conditionalFormatting sqref="C51:D51">
    <cfRule type="expression" dxfId="420" priority="394">
      <formula>(C47+C48+C49+C50)&gt;1</formula>
    </cfRule>
  </conditionalFormatting>
  <conditionalFormatting sqref="C57:D57">
    <cfRule type="expression" dxfId="419" priority="393">
      <formula>(C53+C54+C55+C56)&gt;1</formula>
    </cfRule>
  </conditionalFormatting>
  <conditionalFormatting sqref="C57:D57">
    <cfRule type="expression" dxfId="418" priority="392">
      <formula>(C53+C54+C55+C56)&gt;1</formula>
    </cfRule>
  </conditionalFormatting>
  <conditionalFormatting sqref="C57:D57">
    <cfRule type="expression" dxfId="417" priority="391">
      <formula>(C53+C54+C55+C56)&gt;1</formula>
    </cfRule>
  </conditionalFormatting>
  <conditionalFormatting sqref="C57:D57">
    <cfRule type="expression" dxfId="416" priority="390">
      <formula>(C53+C54+C55+C56)&gt;1</formula>
    </cfRule>
  </conditionalFormatting>
  <conditionalFormatting sqref="C57:D57">
    <cfRule type="expression" dxfId="415" priority="389">
      <formula>(C53+C54+C55+C56)&gt;1</formula>
    </cfRule>
  </conditionalFormatting>
  <conditionalFormatting sqref="C57:D57">
    <cfRule type="expression" dxfId="414" priority="388">
      <formula>(C53+C54+C55+C56)&gt;1</formula>
    </cfRule>
  </conditionalFormatting>
  <conditionalFormatting sqref="C63:D63">
    <cfRule type="expression" dxfId="413" priority="387">
      <formula>(C59+C60+C61+C62)&gt;1</formula>
    </cfRule>
  </conditionalFormatting>
  <conditionalFormatting sqref="C63:D63">
    <cfRule type="expression" dxfId="412" priority="386">
      <formula>(C59+C60+C61+C62)&gt;1</formula>
    </cfRule>
  </conditionalFormatting>
  <conditionalFormatting sqref="C63:D63">
    <cfRule type="expression" dxfId="411" priority="385">
      <formula>(C59+C60+C61+C62)&gt;1</formula>
    </cfRule>
  </conditionalFormatting>
  <conditionalFormatting sqref="C63:D63">
    <cfRule type="expression" dxfId="410" priority="384">
      <formula>(C59+C60+C61+C62)&gt;1</formula>
    </cfRule>
  </conditionalFormatting>
  <conditionalFormatting sqref="C63:D63">
    <cfRule type="expression" dxfId="409" priority="383">
      <formula>(C59+C60+C61+C62)&gt;1</formula>
    </cfRule>
  </conditionalFormatting>
  <conditionalFormatting sqref="C63:D63">
    <cfRule type="expression" dxfId="408" priority="382">
      <formula>(C59+C60+C61+C62)&gt;1</formula>
    </cfRule>
  </conditionalFormatting>
  <conditionalFormatting sqref="C63:D63">
    <cfRule type="expression" dxfId="407" priority="381">
      <formula>(C59+C60+C61+C62)&gt;1</formula>
    </cfRule>
  </conditionalFormatting>
  <conditionalFormatting sqref="C69:D69">
    <cfRule type="expression" dxfId="406" priority="380">
      <formula>(C65+C66+C67+C68)&gt;1</formula>
    </cfRule>
  </conditionalFormatting>
  <conditionalFormatting sqref="C69:D69">
    <cfRule type="expression" dxfId="405" priority="379">
      <formula>(C65+C66+C67+C68)&gt;1</formula>
    </cfRule>
  </conditionalFormatting>
  <conditionalFormatting sqref="C69:D69">
    <cfRule type="expression" dxfId="404" priority="378">
      <formula>(C65+C66+C67+C68)&gt;1</formula>
    </cfRule>
  </conditionalFormatting>
  <conditionalFormatting sqref="C69:D69">
    <cfRule type="expression" dxfId="403" priority="377">
      <formula>(C65+C66+C67+C68)&gt;1</formula>
    </cfRule>
  </conditionalFormatting>
  <conditionalFormatting sqref="C69:D69">
    <cfRule type="expression" dxfId="402" priority="376">
      <formula>(C65+C66+C67+C68)&gt;1</formula>
    </cfRule>
  </conditionalFormatting>
  <conditionalFormatting sqref="C69:D69">
    <cfRule type="expression" dxfId="401" priority="375">
      <formula>(C65+C66+C67+C68)&gt;1</formula>
    </cfRule>
  </conditionalFormatting>
  <conditionalFormatting sqref="C69:D69">
    <cfRule type="expression" dxfId="400" priority="374">
      <formula>(C65+C66+C67+C68)&gt;1</formula>
    </cfRule>
  </conditionalFormatting>
  <conditionalFormatting sqref="C69:D69">
    <cfRule type="expression" dxfId="399" priority="373">
      <formula>(C65+C66+C67+C68)&gt;1</formula>
    </cfRule>
  </conditionalFormatting>
  <conditionalFormatting sqref="C75:D75">
    <cfRule type="expression" dxfId="398" priority="372">
      <formula>(C71+C72+C73+C74)&gt;1</formula>
    </cfRule>
  </conditionalFormatting>
  <conditionalFormatting sqref="C75:D75">
    <cfRule type="expression" dxfId="397" priority="371">
      <formula>(C71+C72+C73+C74)&gt;1</formula>
    </cfRule>
  </conditionalFormatting>
  <conditionalFormatting sqref="C75:D75">
    <cfRule type="expression" dxfId="396" priority="370">
      <formula>(C71+C72+C73+C74)&gt;1</formula>
    </cfRule>
  </conditionalFormatting>
  <conditionalFormatting sqref="C75:D75">
    <cfRule type="expression" dxfId="395" priority="369">
      <formula>(C71+C72+C73+C74)&gt;1</formula>
    </cfRule>
  </conditionalFormatting>
  <conditionalFormatting sqref="C75:D75">
    <cfRule type="expression" dxfId="394" priority="368">
      <formula>(C71+C72+C73+C74)&gt;1</formula>
    </cfRule>
  </conditionalFormatting>
  <conditionalFormatting sqref="C75:D75">
    <cfRule type="expression" dxfId="393" priority="367">
      <formula>(C71+C72+C73+C74)&gt;1</formula>
    </cfRule>
  </conditionalFormatting>
  <conditionalFormatting sqref="C75:D75">
    <cfRule type="expression" dxfId="392" priority="366">
      <formula>(C71+C72+C73+C74)&gt;1</formula>
    </cfRule>
  </conditionalFormatting>
  <conditionalFormatting sqref="C75:D75">
    <cfRule type="expression" dxfId="391" priority="365">
      <formula>(C71+C72+C73+C74)&gt;1</formula>
    </cfRule>
  </conditionalFormatting>
  <conditionalFormatting sqref="C75:D75">
    <cfRule type="expression" dxfId="390" priority="364">
      <formula>(C71+C72+C73+C74)&gt;1</formula>
    </cfRule>
  </conditionalFormatting>
  <conditionalFormatting sqref="C81:D81">
    <cfRule type="expression" dxfId="389" priority="363">
      <formula>(C77+C78+C79+C80)&gt;1</formula>
    </cfRule>
  </conditionalFormatting>
  <conditionalFormatting sqref="C81:D81">
    <cfRule type="expression" dxfId="388" priority="362">
      <formula>(C77+C78+C79+C80)&gt;1</formula>
    </cfRule>
  </conditionalFormatting>
  <conditionalFormatting sqref="C81:D81">
    <cfRule type="expression" dxfId="387" priority="361">
      <formula>(C77+C78+C79+C80)&gt;1</formula>
    </cfRule>
  </conditionalFormatting>
  <conditionalFormatting sqref="C81:D81">
    <cfRule type="expression" dxfId="386" priority="360">
      <formula>(C77+C78+C79+C80)&gt;1</formula>
    </cfRule>
  </conditionalFormatting>
  <conditionalFormatting sqref="C81:D81">
    <cfRule type="expression" dxfId="385" priority="359">
      <formula>(C77+C78+C79+C80)&gt;1</formula>
    </cfRule>
  </conditionalFormatting>
  <conditionalFormatting sqref="C81:D81">
    <cfRule type="expression" dxfId="384" priority="358">
      <formula>(C77+C78+C79+C80)&gt;1</formula>
    </cfRule>
  </conditionalFormatting>
  <conditionalFormatting sqref="C81:D81">
    <cfRule type="expression" dxfId="383" priority="357">
      <formula>(C77+C78+C79+C80)&gt;1</formula>
    </cfRule>
  </conditionalFormatting>
  <conditionalFormatting sqref="C81:D81">
    <cfRule type="expression" dxfId="382" priority="356">
      <formula>(C77+C78+C79+C80)&gt;1</formula>
    </cfRule>
  </conditionalFormatting>
  <conditionalFormatting sqref="C81:D81">
    <cfRule type="expression" dxfId="381" priority="355">
      <formula>(C77+C78+C79+C80)&gt;1</formula>
    </cfRule>
  </conditionalFormatting>
  <conditionalFormatting sqref="C81:D81">
    <cfRule type="expression" dxfId="380" priority="354">
      <formula>(C77+C78+C79+C80)&gt;1</formula>
    </cfRule>
  </conditionalFormatting>
  <conditionalFormatting sqref="C87:D87">
    <cfRule type="expression" dxfId="379" priority="353">
      <formula>(C83+C84+C85+C86)&gt;1</formula>
    </cfRule>
  </conditionalFormatting>
  <conditionalFormatting sqref="C87:D87">
    <cfRule type="expression" dxfId="378" priority="352">
      <formula>(C83+C84+C85+C86)&gt;1</formula>
    </cfRule>
  </conditionalFormatting>
  <conditionalFormatting sqref="C87:D87">
    <cfRule type="expression" dxfId="377" priority="351">
      <formula>(C83+C84+C85+C86)&gt;1</formula>
    </cfRule>
  </conditionalFormatting>
  <conditionalFormatting sqref="C87:D87">
    <cfRule type="expression" dxfId="376" priority="350">
      <formula>(C83+C84+C85+C86)&gt;1</formula>
    </cfRule>
  </conditionalFormatting>
  <conditionalFormatting sqref="C87:D87">
    <cfRule type="expression" dxfId="375" priority="349">
      <formula>(C83+C84+C85+C86)&gt;1</formula>
    </cfRule>
  </conditionalFormatting>
  <conditionalFormatting sqref="C87:D87">
    <cfRule type="expression" dxfId="374" priority="348">
      <formula>(C83+C84+C85+C86)&gt;1</formula>
    </cfRule>
  </conditionalFormatting>
  <conditionalFormatting sqref="C87:D87">
    <cfRule type="expression" dxfId="373" priority="347">
      <formula>(C83+C84+C85+C86)&gt;1</formula>
    </cfRule>
  </conditionalFormatting>
  <conditionalFormatting sqref="C87:D87">
    <cfRule type="expression" dxfId="372" priority="346">
      <formula>(C83+C84+C85+C86)&gt;1</formula>
    </cfRule>
  </conditionalFormatting>
  <conditionalFormatting sqref="C87:D87">
    <cfRule type="expression" dxfId="371" priority="345">
      <formula>(C83+C84+C85+C86)&gt;1</formula>
    </cfRule>
  </conditionalFormatting>
  <conditionalFormatting sqref="C87:D87">
    <cfRule type="expression" dxfId="370" priority="344">
      <formula>(C83+C84+C85+C86)&gt;1</formula>
    </cfRule>
  </conditionalFormatting>
  <conditionalFormatting sqref="C87:D87">
    <cfRule type="expression" dxfId="369" priority="343">
      <formula>(C83+C84+C85+C86)&gt;1</formula>
    </cfRule>
  </conditionalFormatting>
  <conditionalFormatting sqref="C93:D93">
    <cfRule type="expression" dxfId="368" priority="342">
      <formula>(C89+C90+C91+C92)&gt;1</formula>
    </cfRule>
  </conditionalFormatting>
  <conditionalFormatting sqref="C93:D93">
    <cfRule type="expression" dxfId="367" priority="341">
      <formula>(C89+C90+C91+C92)&gt;1</formula>
    </cfRule>
  </conditionalFormatting>
  <conditionalFormatting sqref="C93:D93">
    <cfRule type="expression" dxfId="366" priority="340">
      <formula>(C89+C90+C91+C92)&gt;1</formula>
    </cfRule>
  </conditionalFormatting>
  <conditionalFormatting sqref="C93:D93">
    <cfRule type="expression" dxfId="365" priority="339">
      <formula>(C89+C90+C91+C92)&gt;1</formula>
    </cfRule>
  </conditionalFormatting>
  <conditionalFormatting sqref="C93:D93">
    <cfRule type="expression" dxfId="364" priority="338">
      <formula>(C89+C90+C91+C92)&gt;1</formula>
    </cfRule>
  </conditionalFormatting>
  <conditionalFormatting sqref="C93:D93">
    <cfRule type="expression" dxfId="363" priority="337">
      <formula>(C89+C90+C91+C92)&gt;1</formula>
    </cfRule>
  </conditionalFormatting>
  <conditionalFormatting sqref="C93:D93">
    <cfRule type="expression" dxfId="362" priority="336">
      <formula>(C89+C90+C91+C92)&gt;1</formula>
    </cfRule>
  </conditionalFormatting>
  <conditionalFormatting sqref="C93:D93">
    <cfRule type="expression" dxfId="361" priority="335">
      <formula>(C89+C90+C91+C92)&gt;1</formula>
    </cfRule>
  </conditionalFormatting>
  <conditionalFormatting sqref="C93:D93">
    <cfRule type="expression" dxfId="360" priority="334">
      <formula>(C89+C90+C91+C92)&gt;1</formula>
    </cfRule>
  </conditionalFormatting>
  <conditionalFormatting sqref="C93:D93">
    <cfRule type="expression" dxfId="359" priority="333">
      <formula>(C89+C90+C91+C92)&gt;1</formula>
    </cfRule>
  </conditionalFormatting>
  <conditionalFormatting sqref="C93:D93">
    <cfRule type="expression" dxfId="358" priority="332">
      <formula>(C89+C90+C91+C92)&gt;1</formula>
    </cfRule>
  </conditionalFormatting>
  <conditionalFormatting sqref="C93:D93">
    <cfRule type="expression" dxfId="357" priority="331">
      <formula>(C89+C90+C91+C92)&gt;1</formula>
    </cfRule>
  </conditionalFormatting>
  <conditionalFormatting sqref="C99:D99">
    <cfRule type="expression" dxfId="356" priority="330">
      <formula>(C95+C96+C97+C98)&gt;1</formula>
    </cfRule>
  </conditionalFormatting>
  <conditionalFormatting sqref="C99:D99">
    <cfRule type="expression" dxfId="355" priority="329">
      <formula>(C95+C96+C97+C98)&gt;1</formula>
    </cfRule>
  </conditionalFormatting>
  <conditionalFormatting sqref="C99:D99">
    <cfRule type="expression" dxfId="354" priority="328">
      <formula>(C95+C96+C97+C98)&gt;1</formula>
    </cfRule>
  </conditionalFormatting>
  <conditionalFormatting sqref="C99:D99">
    <cfRule type="expression" dxfId="353" priority="327">
      <formula>(C95+C96+C97+C98)&gt;1</formula>
    </cfRule>
  </conditionalFormatting>
  <conditionalFormatting sqref="C99:D99">
    <cfRule type="expression" dxfId="352" priority="326">
      <formula>(C95+C96+C97+C98)&gt;1</formula>
    </cfRule>
  </conditionalFormatting>
  <conditionalFormatting sqref="C99:D99">
    <cfRule type="expression" dxfId="351" priority="325">
      <formula>(C95+C96+C97+C98)&gt;1</formula>
    </cfRule>
  </conditionalFormatting>
  <conditionalFormatting sqref="C99:D99">
    <cfRule type="expression" dxfId="350" priority="324">
      <formula>(C95+C96+C97+C98)&gt;1</formula>
    </cfRule>
  </conditionalFormatting>
  <conditionalFormatting sqref="C99:D99">
    <cfRule type="expression" dxfId="349" priority="323">
      <formula>(C95+C96+C97+C98)&gt;1</formula>
    </cfRule>
  </conditionalFormatting>
  <conditionalFormatting sqref="C99:D99">
    <cfRule type="expression" dxfId="348" priority="322">
      <formula>(C95+C96+C97+C98)&gt;1</formula>
    </cfRule>
  </conditionalFormatting>
  <conditionalFormatting sqref="C99:D99">
    <cfRule type="expression" dxfId="347" priority="321">
      <formula>(C95+C96+C97+C98)&gt;1</formula>
    </cfRule>
  </conditionalFormatting>
  <conditionalFormatting sqref="C99:D99">
    <cfRule type="expression" dxfId="346" priority="320">
      <formula>(C95+C96+C97+C98)&gt;1</formula>
    </cfRule>
  </conditionalFormatting>
  <conditionalFormatting sqref="C99:D99">
    <cfRule type="expression" dxfId="345" priority="319">
      <formula>(C95+C96+C97+C98)&gt;1</formula>
    </cfRule>
  </conditionalFormatting>
  <conditionalFormatting sqref="C99:D99">
    <cfRule type="expression" dxfId="344" priority="318">
      <formula>(C95+C96+C97+C98)&gt;1</formula>
    </cfRule>
  </conditionalFormatting>
  <conditionalFormatting sqref="C105:D105">
    <cfRule type="expression" dxfId="343" priority="317">
      <formula>(C101+C102+C103+C104)&gt;1</formula>
    </cfRule>
  </conditionalFormatting>
  <conditionalFormatting sqref="C105:D105">
    <cfRule type="expression" dxfId="342" priority="316">
      <formula>(C101+C102+C103+C104)&gt;1</formula>
    </cfRule>
  </conditionalFormatting>
  <conditionalFormatting sqref="C105:D105">
    <cfRule type="expression" dxfId="341" priority="315">
      <formula>(C101+C102+C103+C104)&gt;1</formula>
    </cfRule>
  </conditionalFormatting>
  <conditionalFormatting sqref="C105:D105">
    <cfRule type="expression" dxfId="340" priority="314">
      <formula>(C101+C102+C103+C104)&gt;1</formula>
    </cfRule>
  </conditionalFormatting>
  <conditionalFormatting sqref="C105:D105">
    <cfRule type="expression" dxfId="339" priority="313">
      <formula>(C101+C102+C103+C104)&gt;1</formula>
    </cfRule>
  </conditionalFormatting>
  <conditionalFormatting sqref="C105:D105">
    <cfRule type="expression" dxfId="338" priority="312">
      <formula>(C101+C102+C103+C104)&gt;1</formula>
    </cfRule>
  </conditionalFormatting>
  <conditionalFormatting sqref="C105:D105">
    <cfRule type="expression" dxfId="337" priority="311">
      <formula>(C101+C102+C103+C104)&gt;1</formula>
    </cfRule>
  </conditionalFormatting>
  <conditionalFormatting sqref="C105:D105">
    <cfRule type="expression" dxfId="336" priority="310">
      <formula>(C101+C102+C103+C104)&gt;1</formula>
    </cfRule>
  </conditionalFormatting>
  <conditionalFormatting sqref="C105:D105">
    <cfRule type="expression" dxfId="335" priority="309">
      <formula>(C101+C102+C103+C104)&gt;1</formula>
    </cfRule>
  </conditionalFormatting>
  <conditionalFormatting sqref="C105:D105">
    <cfRule type="expression" dxfId="334" priority="308">
      <formula>(C101+C102+C103+C104)&gt;1</formula>
    </cfRule>
  </conditionalFormatting>
  <conditionalFormatting sqref="C105:D105">
    <cfRule type="expression" dxfId="333" priority="307">
      <formula>(C101+C102+C103+C104)&gt;1</formula>
    </cfRule>
  </conditionalFormatting>
  <conditionalFormatting sqref="C105:D105">
    <cfRule type="expression" dxfId="332" priority="306">
      <formula>(C101+C102+C103+C104)&gt;1</formula>
    </cfRule>
  </conditionalFormatting>
  <conditionalFormatting sqref="C105:D105">
    <cfRule type="expression" dxfId="331" priority="305">
      <formula>(C101+C102+C103+C104)&gt;1</formula>
    </cfRule>
  </conditionalFormatting>
  <conditionalFormatting sqref="C105:D105">
    <cfRule type="expression" dxfId="330" priority="304">
      <formula>(C101+C102+C103+C104)&gt;1</formula>
    </cfRule>
  </conditionalFormatting>
  <conditionalFormatting sqref="C111:D111">
    <cfRule type="expression" dxfId="329" priority="303">
      <formula>(C107+C108+C109+C110)&gt;1</formula>
    </cfRule>
  </conditionalFormatting>
  <conditionalFormatting sqref="C111">
    <cfRule type="expression" dxfId="328" priority="302">
      <formula>(C107+C108+C109+C110)&gt;1</formula>
    </cfRule>
  </conditionalFormatting>
  <conditionalFormatting sqref="C111:D111">
    <cfRule type="expression" dxfId="327" priority="301">
      <formula>(C107+C108+C109+C110)&gt;1</formula>
    </cfRule>
  </conditionalFormatting>
  <conditionalFormatting sqref="C111:D111">
    <cfRule type="expression" dxfId="326" priority="300">
      <formula>(C107+C108+C109+C110)&gt;1</formula>
    </cfRule>
  </conditionalFormatting>
  <conditionalFormatting sqref="C111:D111">
    <cfRule type="expression" dxfId="325" priority="299">
      <formula>(C107+C108+C109+C110)&gt;1</formula>
    </cfRule>
  </conditionalFormatting>
  <conditionalFormatting sqref="C111:D111">
    <cfRule type="expression" dxfId="324" priority="298">
      <formula>(C107+C108+C109+C110)&gt;1</formula>
    </cfRule>
  </conditionalFormatting>
  <conditionalFormatting sqref="C111:D111">
    <cfRule type="expression" dxfId="323" priority="297">
      <formula>(C107+C108+C109+C110)&gt;1</formula>
    </cfRule>
  </conditionalFormatting>
  <conditionalFormatting sqref="C111:D111">
    <cfRule type="expression" dxfId="322" priority="296">
      <formula>(C107+C108+C109+C110)&gt;1</formula>
    </cfRule>
  </conditionalFormatting>
  <conditionalFormatting sqref="C111:D111">
    <cfRule type="expression" dxfId="321" priority="295">
      <formula>(C107+C108+C109+C110)&gt;1</formula>
    </cfRule>
  </conditionalFormatting>
  <conditionalFormatting sqref="C111:D111">
    <cfRule type="expression" dxfId="320" priority="294">
      <formula>(C107+C108+C109+C110)&gt;1</formula>
    </cfRule>
  </conditionalFormatting>
  <conditionalFormatting sqref="C111:D111">
    <cfRule type="expression" dxfId="319" priority="293">
      <formula>(C107+C108+C109+C110)&gt;1</formula>
    </cfRule>
  </conditionalFormatting>
  <conditionalFormatting sqref="C111:D111">
    <cfRule type="expression" dxfId="318" priority="292">
      <formula>(C107+C108+C109+C110)&gt;1</formula>
    </cfRule>
  </conditionalFormatting>
  <conditionalFormatting sqref="C111:D111">
    <cfRule type="expression" dxfId="317" priority="291">
      <formula>(C107+C108+C109+C110)&gt;1</formula>
    </cfRule>
  </conditionalFormatting>
  <conditionalFormatting sqref="C111:D111">
    <cfRule type="expression" dxfId="316" priority="290">
      <formula>(C107+C108+C109+C110)&gt;1</formula>
    </cfRule>
  </conditionalFormatting>
  <conditionalFormatting sqref="C111:D111">
    <cfRule type="expression" dxfId="315" priority="289">
      <formula>(C107+C108+C109+C110)&gt;1</formula>
    </cfRule>
  </conditionalFormatting>
  <conditionalFormatting sqref="C111:D111">
    <cfRule type="expression" dxfId="314" priority="288">
      <formula>(C107+C108+C109+C110)&gt;1</formula>
    </cfRule>
  </conditionalFormatting>
  <conditionalFormatting sqref="C117:D117">
    <cfRule type="expression" dxfId="313" priority="287">
      <formula>(C113+C114+C115+C116)&gt;1</formula>
    </cfRule>
  </conditionalFormatting>
  <conditionalFormatting sqref="C117">
    <cfRule type="expression" dxfId="312" priority="286">
      <formula>(C113+C114+C115+C116)&gt;1</formula>
    </cfRule>
  </conditionalFormatting>
  <conditionalFormatting sqref="C117:D117">
    <cfRule type="expression" dxfId="311" priority="285">
      <formula>(C113+C114+C115+C116)&gt;1</formula>
    </cfRule>
  </conditionalFormatting>
  <conditionalFormatting sqref="C117">
    <cfRule type="expression" dxfId="310" priority="284">
      <formula>(C113+C114+C115+C116)&gt;1</formula>
    </cfRule>
  </conditionalFormatting>
  <conditionalFormatting sqref="C117:D117">
    <cfRule type="expression" dxfId="309" priority="283">
      <formula>(C113+C114+C115+C116)&gt;1</formula>
    </cfRule>
  </conditionalFormatting>
  <conditionalFormatting sqref="C117:D117">
    <cfRule type="expression" dxfId="308" priority="282">
      <formula>(C113+C114+C115+C116)&gt;1</formula>
    </cfRule>
  </conditionalFormatting>
  <conditionalFormatting sqref="C117:D117">
    <cfRule type="expression" dxfId="307" priority="281">
      <formula>(C113+C114+C115+C116)&gt;1</formula>
    </cfRule>
  </conditionalFormatting>
  <conditionalFormatting sqref="C117:D117">
    <cfRule type="expression" dxfId="306" priority="280">
      <formula>(C113+C114+C115+C116)&gt;1</formula>
    </cfRule>
  </conditionalFormatting>
  <conditionalFormatting sqref="C117:D117">
    <cfRule type="expression" dxfId="305" priority="279">
      <formula>(C113+C114+C115+C116)&gt;1</formula>
    </cfRule>
  </conditionalFormatting>
  <conditionalFormatting sqref="C117:D117">
    <cfRule type="expression" dxfId="304" priority="278">
      <formula>(C113+C114+C115+C116)&gt;1</formula>
    </cfRule>
  </conditionalFormatting>
  <conditionalFormatting sqref="C117:D117">
    <cfRule type="expression" dxfId="303" priority="277">
      <formula>(C113+C114+C115+C116)&gt;1</formula>
    </cfRule>
  </conditionalFormatting>
  <conditionalFormatting sqref="C117:D117">
    <cfRule type="expression" dxfId="302" priority="276">
      <formula>(C113+C114+C115+C116)&gt;1</formula>
    </cfRule>
  </conditionalFormatting>
  <conditionalFormatting sqref="C117:D117">
    <cfRule type="expression" dxfId="301" priority="275">
      <formula>(C113+C114+C115+C116)&gt;1</formula>
    </cfRule>
  </conditionalFormatting>
  <conditionalFormatting sqref="C117:D117">
    <cfRule type="expression" dxfId="300" priority="274">
      <formula>(C113+C114+C115+C116)&gt;1</formula>
    </cfRule>
  </conditionalFormatting>
  <conditionalFormatting sqref="C117:D117">
    <cfRule type="expression" dxfId="299" priority="273">
      <formula>(C113+C114+C115+C116)&gt;1</formula>
    </cfRule>
  </conditionalFormatting>
  <conditionalFormatting sqref="C117:D117">
    <cfRule type="expression" dxfId="298" priority="272">
      <formula>(C113+C114+C115+C116)&gt;1</formula>
    </cfRule>
  </conditionalFormatting>
  <conditionalFormatting sqref="C117:D117">
    <cfRule type="expression" dxfId="297" priority="271">
      <formula>(C113+C114+C115+C116)&gt;1</formula>
    </cfRule>
  </conditionalFormatting>
  <conditionalFormatting sqref="C117:D117">
    <cfRule type="expression" dxfId="296" priority="270">
      <formula>(C113+C114+C115+C116)&gt;1</formula>
    </cfRule>
  </conditionalFormatting>
  <conditionalFormatting sqref="C123:D123">
    <cfRule type="expression" dxfId="295" priority="269">
      <formula>(C119+C120+C121+C122)&gt;1</formula>
    </cfRule>
  </conditionalFormatting>
  <conditionalFormatting sqref="C123">
    <cfRule type="expression" dxfId="294" priority="268">
      <formula>(C119+C120+C121+C122)&gt;1</formula>
    </cfRule>
  </conditionalFormatting>
  <conditionalFormatting sqref="C123:D123">
    <cfRule type="expression" dxfId="293" priority="267">
      <formula>(C119+C120+C121+C122)&gt;1</formula>
    </cfRule>
  </conditionalFormatting>
  <conditionalFormatting sqref="C123">
    <cfRule type="expression" dxfId="292" priority="266">
      <formula>(C119+C120+C121+C122)&gt;1</formula>
    </cfRule>
  </conditionalFormatting>
  <conditionalFormatting sqref="C123:D123">
    <cfRule type="expression" dxfId="291" priority="265">
      <formula>(C119+C120+C121+C122)&gt;1</formula>
    </cfRule>
  </conditionalFormatting>
  <conditionalFormatting sqref="C123">
    <cfRule type="expression" dxfId="290" priority="264">
      <formula>(C119+C120+C121+C122)&gt;1</formula>
    </cfRule>
  </conditionalFormatting>
  <conditionalFormatting sqref="C123:D123">
    <cfRule type="expression" dxfId="289" priority="263">
      <formula>(C119+C120+C121+C122)&gt;1</formula>
    </cfRule>
  </conditionalFormatting>
  <conditionalFormatting sqref="C123:D123">
    <cfRule type="expression" dxfId="288" priority="262">
      <formula>(C119+C120+C121+C122)&gt;1</formula>
    </cfRule>
  </conditionalFormatting>
  <conditionalFormatting sqref="C123:D123">
    <cfRule type="expression" dxfId="287" priority="261">
      <formula>(C119+C120+C121+C122)&gt;1</formula>
    </cfRule>
  </conditionalFormatting>
  <conditionalFormatting sqref="C123:D123">
    <cfRule type="expression" dxfId="286" priority="260">
      <formula>(C119+C120+C121+C122)&gt;1</formula>
    </cfRule>
  </conditionalFormatting>
  <conditionalFormatting sqref="C123:D123">
    <cfRule type="expression" dxfId="285" priority="259">
      <formula>(C119+C120+C121+C122)&gt;1</formula>
    </cfRule>
  </conditionalFormatting>
  <conditionalFormatting sqref="C123:D123">
    <cfRule type="expression" dxfId="284" priority="258">
      <formula>(C119+C120+C121+C122)&gt;1</formula>
    </cfRule>
  </conditionalFormatting>
  <conditionalFormatting sqref="C123:D123">
    <cfRule type="expression" dxfId="283" priority="257">
      <formula>(C119+C120+C121+C122)&gt;1</formula>
    </cfRule>
  </conditionalFormatting>
  <conditionalFormatting sqref="C123:D123">
    <cfRule type="expression" dxfId="282" priority="256">
      <formula>(C119+C120+C121+C122)&gt;1</formula>
    </cfRule>
  </conditionalFormatting>
  <conditionalFormatting sqref="C123:D123">
    <cfRule type="expression" dxfId="281" priority="255">
      <formula>(C119+C120+C121+C122)&gt;1</formula>
    </cfRule>
  </conditionalFormatting>
  <conditionalFormatting sqref="C123:D123">
    <cfRule type="expression" dxfId="280" priority="254">
      <formula>(C119+C120+C121+C122)&gt;1</formula>
    </cfRule>
  </conditionalFormatting>
  <conditionalFormatting sqref="C123:D123">
    <cfRule type="expression" dxfId="279" priority="253">
      <formula>(C119+C120+C121+C122)&gt;1</formula>
    </cfRule>
  </conditionalFormatting>
  <conditionalFormatting sqref="C123:D123">
    <cfRule type="expression" dxfId="278" priority="252">
      <formula>(C119+C120+C121+C122)&gt;1</formula>
    </cfRule>
  </conditionalFormatting>
  <conditionalFormatting sqref="C123:D123">
    <cfRule type="expression" dxfId="277" priority="251">
      <formula>(C119+C120+C121+C122)&gt;1</formula>
    </cfRule>
  </conditionalFormatting>
  <conditionalFormatting sqref="C123:D123">
    <cfRule type="expression" dxfId="276" priority="250">
      <formula>(C119+C120+C121+C122)&gt;1</formula>
    </cfRule>
  </conditionalFormatting>
  <conditionalFormatting sqref="C129:D129">
    <cfRule type="expression" dxfId="275" priority="249">
      <formula>(C125+C126+C127+C128)&gt;1</formula>
    </cfRule>
  </conditionalFormatting>
  <conditionalFormatting sqref="C129">
    <cfRule type="expression" dxfId="274" priority="248">
      <formula>(C125+C126+C127+C128)&gt;1</formula>
    </cfRule>
  </conditionalFormatting>
  <conditionalFormatting sqref="C129:D129">
    <cfRule type="expression" dxfId="273" priority="247">
      <formula>(C125+C126+C127+C128)&gt;1</formula>
    </cfRule>
  </conditionalFormatting>
  <conditionalFormatting sqref="C129">
    <cfRule type="expression" dxfId="272" priority="246">
      <formula>(C125+C126+C127+C128)&gt;1</formula>
    </cfRule>
  </conditionalFormatting>
  <conditionalFormatting sqref="C129:D129">
    <cfRule type="expression" dxfId="271" priority="245">
      <formula>(C125+C126+C127+C128)&gt;1</formula>
    </cfRule>
  </conditionalFormatting>
  <conditionalFormatting sqref="C129">
    <cfRule type="expression" dxfId="270" priority="244">
      <formula>(C125+C126+C127+C128)&gt;1</formula>
    </cfRule>
  </conditionalFormatting>
  <conditionalFormatting sqref="C129:D129">
    <cfRule type="expression" dxfId="269" priority="243">
      <formula>(C125+C126+C127+C128)&gt;1</formula>
    </cfRule>
  </conditionalFormatting>
  <conditionalFormatting sqref="C129">
    <cfRule type="expression" dxfId="268" priority="242">
      <formula>(C125+C126+C127+C128)&gt;1</formula>
    </cfRule>
  </conditionalFormatting>
  <conditionalFormatting sqref="C129:D129">
    <cfRule type="expression" dxfId="267" priority="241">
      <formula>(C125+C126+C127+C128)&gt;1</formula>
    </cfRule>
  </conditionalFormatting>
  <conditionalFormatting sqref="C129:D129">
    <cfRule type="expression" dxfId="266" priority="240">
      <formula>(C125+C126+C127+C128)&gt;1</formula>
    </cfRule>
  </conditionalFormatting>
  <conditionalFormatting sqref="C129:D129">
    <cfRule type="expression" dxfId="265" priority="239">
      <formula>(C125+C126+C127+C128)&gt;1</formula>
    </cfRule>
  </conditionalFormatting>
  <conditionalFormatting sqref="C129:D129">
    <cfRule type="expression" dxfId="264" priority="238">
      <formula>(C125+C126+C127+C128)&gt;1</formula>
    </cfRule>
  </conditionalFormatting>
  <conditionalFormatting sqref="C129:D129">
    <cfRule type="expression" dxfId="263" priority="237">
      <formula>(C125+C126+C127+C128)&gt;1</formula>
    </cfRule>
  </conditionalFormatting>
  <conditionalFormatting sqref="C129:D129">
    <cfRule type="expression" dxfId="262" priority="236">
      <formula>(C125+C126+C127+C128)&gt;1</formula>
    </cfRule>
  </conditionalFormatting>
  <conditionalFormatting sqref="C129:D129">
    <cfRule type="expression" dxfId="261" priority="235">
      <formula>(C125+C126+C127+C128)&gt;1</formula>
    </cfRule>
  </conditionalFormatting>
  <conditionalFormatting sqref="C129:D129">
    <cfRule type="expression" dxfId="260" priority="234">
      <formula>(C125+C126+C127+C128)&gt;1</formula>
    </cfRule>
  </conditionalFormatting>
  <conditionalFormatting sqref="C129:D129">
    <cfRule type="expression" dxfId="259" priority="233">
      <formula>(C125+C126+C127+C128)&gt;1</formula>
    </cfRule>
  </conditionalFormatting>
  <conditionalFormatting sqref="C129:D129">
    <cfRule type="expression" dxfId="258" priority="232">
      <formula>(C125+C126+C127+C128)&gt;1</formula>
    </cfRule>
  </conditionalFormatting>
  <conditionalFormatting sqref="C129:D129">
    <cfRule type="expression" dxfId="257" priority="231">
      <formula>(C125+C126+C127+C128)&gt;1</formula>
    </cfRule>
  </conditionalFormatting>
  <conditionalFormatting sqref="C129:D129">
    <cfRule type="expression" dxfId="256" priority="230">
      <formula>(C125+C126+C127+C128)&gt;1</formula>
    </cfRule>
  </conditionalFormatting>
  <conditionalFormatting sqref="C129:D129">
    <cfRule type="expression" dxfId="255" priority="229">
      <formula>(C125+C126+C127+C128)&gt;1</formula>
    </cfRule>
  </conditionalFormatting>
  <conditionalFormatting sqref="C129:D129">
    <cfRule type="expression" dxfId="254" priority="228">
      <formula>(C125+C126+C127+C128)&gt;1</formula>
    </cfRule>
  </conditionalFormatting>
  <conditionalFormatting sqref="C135:D135">
    <cfRule type="expression" dxfId="253" priority="227">
      <formula>(C131+C132+C133+C134)&gt;1</formula>
    </cfRule>
  </conditionalFormatting>
  <conditionalFormatting sqref="C135">
    <cfRule type="expression" dxfId="252" priority="226">
      <formula>(C131+C132+C133+C134)&gt;1</formula>
    </cfRule>
  </conditionalFormatting>
  <conditionalFormatting sqref="C135:D135">
    <cfRule type="expression" dxfId="251" priority="225">
      <formula>(C131+C132+C133+C134)&gt;1</formula>
    </cfRule>
  </conditionalFormatting>
  <conditionalFormatting sqref="C135">
    <cfRule type="expression" dxfId="250" priority="224">
      <formula>(C131+C132+C133+C134)&gt;1</formula>
    </cfRule>
  </conditionalFormatting>
  <conditionalFormatting sqref="C135:D135">
    <cfRule type="expression" dxfId="249" priority="223">
      <formula>(C131+C132+C133+C134)&gt;1</formula>
    </cfRule>
  </conditionalFormatting>
  <conditionalFormatting sqref="C135">
    <cfRule type="expression" dxfId="248" priority="222">
      <formula>(C131+C132+C133+C134)&gt;1</formula>
    </cfRule>
  </conditionalFormatting>
  <conditionalFormatting sqref="C135:D135">
    <cfRule type="expression" dxfId="247" priority="221">
      <formula>(C131+C132+C133+C134)&gt;1</formula>
    </cfRule>
  </conditionalFormatting>
  <conditionalFormatting sqref="C135">
    <cfRule type="expression" dxfId="246" priority="220">
      <formula>(C131+C132+C133+C134)&gt;1</formula>
    </cfRule>
  </conditionalFormatting>
  <conditionalFormatting sqref="C135:D135">
    <cfRule type="expression" dxfId="245" priority="219">
      <formula>(C131+C132+C133+C134)&gt;1</formula>
    </cfRule>
  </conditionalFormatting>
  <conditionalFormatting sqref="C135">
    <cfRule type="expression" dxfId="244" priority="218">
      <formula>(C131+C132+C133+C134)&gt;1</formula>
    </cfRule>
  </conditionalFormatting>
  <conditionalFormatting sqref="C135:D135">
    <cfRule type="expression" dxfId="243" priority="217">
      <formula>(C131+C132+C133+C134)&gt;1</formula>
    </cfRule>
  </conditionalFormatting>
  <conditionalFormatting sqref="C135:D135">
    <cfRule type="expression" dxfId="242" priority="216">
      <formula>(C131+C132+C133+C134)&gt;1</formula>
    </cfRule>
  </conditionalFormatting>
  <conditionalFormatting sqref="C135:D135">
    <cfRule type="expression" dxfId="241" priority="215">
      <formula>(C131+C132+C133+C134)&gt;1</formula>
    </cfRule>
  </conditionalFormatting>
  <conditionalFormatting sqref="C135:D135">
    <cfRule type="expression" dxfId="240" priority="214">
      <formula>(C131+C132+C133+C134)&gt;1</formula>
    </cfRule>
  </conditionalFormatting>
  <conditionalFormatting sqref="C135:D135">
    <cfRule type="expression" dxfId="239" priority="213">
      <formula>(C131+C132+C133+C134)&gt;1</formula>
    </cfRule>
  </conditionalFormatting>
  <conditionalFormatting sqref="C135:D135">
    <cfRule type="expression" dxfId="238" priority="212">
      <formula>(C131+C132+C133+C134)&gt;1</formula>
    </cfRule>
  </conditionalFormatting>
  <conditionalFormatting sqref="C135:D135">
    <cfRule type="expression" dxfId="237" priority="211">
      <formula>(C131+C132+C133+C134)&gt;1</formula>
    </cfRule>
  </conditionalFormatting>
  <conditionalFormatting sqref="C135:D135">
    <cfRule type="expression" dxfId="236" priority="210">
      <formula>(C131+C132+C133+C134)&gt;1</formula>
    </cfRule>
  </conditionalFormatting>
  <conditionalFormatting sqref="C135:D135">
    <cfRule type="expression" dxfId="235" priority="209">
      <formula>(C131+C132+C133+C134)&gt;1</formula>
    </cfRule>
  </conditionalFormatting>
  <conditionalFormatting sqref="C135:D135">
    <cfRule type="expression" dxfId="234" priority="208">
      <formula>(C131+C132+C133+C134)&gt;1</formula>
    </cfRule>
  </conditionalFormatting>
  <conditionalFormatting sqref="C135:D135">
    <cfRule type="expression" dxfId="233" priority="207">
      <formula>(C131+C132+C133+C134)&gt;1</formula>
    </cfRule>
  </conditionalFormatting>
  <conditionalFormatting sqref="C135:D135">
    <cfRule type="expression" dxfId="232" priority="206">
      <formula>(C131+C132+C133+C134)&gt;1</formula>
    </cfRule>
  </conditionalFormatting>
  <conditionalFormatting sqref="C135:D135">
    <cfRule type="expression" dxfId="231" priority="205">
      <formula>(C131+C132+C133+C134)&gt;1</formula>
    </cfRule>
  </conditionalFormatting>
  <conditionalFormatting sqref="C135:D135">
    <cfRule type="expression" dxfId="230" priority="204">
      <formula>(C131+C132+C133+C134)&gt;1</formula>
    </cfRule>
  </conditionalFormatting>
  <conditionalFormatting sqref="C141:D141">
    <cfRule type="expression" dxfId="229" priority="203">
      <formula>(C137+C138+C139+C140)&gt;1</formula>
    </cfRule>
  </conditionalFormatting>
  <conditionalFormatting sqref="C141">
    <cfRule type="expression" dxfId="228" priority="202">
      <formula>(C137+C138+C139+C140)&gt;1</formula>
    </cfRule>
  </conditionalFormatting>
  <conditionalFormatting sqref="C141:D141">
    <cfRule type="expression" dxfId="227" priority="201">
      <formula>(C137+C138+C139+C140)&gt;1</formula>
    </cfRule>
  </conditionalFormatting>
  <conditionalFormatting sqref="C141">
    <cfRule type="expression" dxfId="226" priority="200">
      <formula>(C137+C138+C139+C140)&gt;1</formula>
    </cfRule>
  </conditionalFormatting>
  <conditionalFormatting sqref="C141:D141">
    <cfRule type="expression" dxfId="225" priority="199">
      <formula>(C137+C138+C139+C140)&gt;1</formula>
    </cfRule>
  </conditionalFormatting>
  <conditionalFormatting sqref="C141">
    <cfRule type="expression" dxfId="224" priority="198">
      <formula>(C137+C138+C139+C140)&gt;1</formula>
    </cfRule>
  </conditionalFormatting>
  <conditionalFormatting sqref="C141:D141">
    <cfRule type="expression" dxfId="223" priority="197">
      <formula>(C137+C138+C139+C140)&gt;1</formula>
    </cfRule>
  </conditionalFormatting>
  <conditionalFormatting sqref="C141">
    <cfRule type="expression" dxfId="222" priority="196">
      <formula>(C137+C138+C139+C140)&gt;1</formula>
    </cfRule>
  </conditionalFormatting>
  <conditionalFormatting sqref="C141:D141">
    <cfRule type="expression" dxfId="221" priority="195">
      <formula>(C137+C138+C139+C140)&gt;1</formula>
    </cfRule>
  </conditionalFormatting>
  <conditionalFormatting sqref="C141">
    <cfRule type="expression" dxfId="220" priority="194">
      <formula>(C137+C138+C139+C140)&gt;1</formula>
    </cfRule>
  </conditionalFormatting>
  <conditionalFormatting sqref="C141:D141">
    <cfRule type="expression" dxfId="219" priority="193">
      <formula>(C137+C138+C139+C140)&gt;1</formula>
    </cfRule>
  </conditionalFormatting>
  <conditionalFormatting sqref="C141">
    <cfRule type="expression" dxfId="218" priority="192">
      <formula>(C137+C138+C139+C140)&gt;1</formula>
    </cfRule>
  </conditionalFormatting>
  <conditionalFormatting sqref="C141:D141">
    <cfRule type="expression" dxfId="217" priority="191">
      <formula>(C137+C138+C139+C140)&gt;1</formula>
    </cfRule>
  </conditionalFormatting>
  <conditionalFormatting sqref="C141:D141">
    <cfRule type="expression" dxfId="216" priority="190">
      <formula>(C137+C138+C139+C140)&gt;1</formula>
    </cfRule>
  </conditionalFormatting>
  <conditionalFormatting sqref="C141:D141">
    <cfRule type="expression" dxfId="215" priority="189">
      <formula>(C137+C138+C139+C140)&gt;1</formula>
    </cfRule>
  </conditionalFormatting>
  <conditionalFormatting sqref="C141:D141">
    <cfRule type="expression" dxfId="214" priority="188">
      <formula>(C137+C138+C139+C140)&gt;1</formula>
    </cfRule>
  </conditionalFormatting>
  <conditionalFormatting sqref="C141:D141">
    <cfRule type="expression" dxfId="213" priority="187">
      <formula>(C137+C138+C139+C140)&gt;1</formula>
    </cfRule>
  </conditionalFormatting>
  <conditionalFormatting sqref="C141:D141">
    <cfRule type="expression" dxfId="212" priority="186">
      <formula>(C137+C138+C139+C140)&gt;1</formula>
    </cfRule>
  </conditionalFormatting>
  <conditionalFormatting sqref="C141:D141">
    <cfRule type="expression" dxfId="211" priority="185">
      <formula>(C137+C138+C139+C140)&gt;1</formula>
    </cfRule>
  </conditionalFormatting>
  <conditionalFormatting sqref="C141:D141">
    <cfRule type="expression" dxfId="210" priority="184">
      <formula>(C137+C138+C139+C140)&gt;1</formula>
    </cfRule>
  </conditionalFormatting>
  <conditionalFormatting sqref="C141:D141">
    <cfRule type="expression" dxfId="209" priority="183">
      <formula>(C137+C138+C139+C140)&gt;1</formula>
    </cfRule>
  </conditionalFormatting>
  <conditionalFormatting sqref="C141:D141">
    <cfRule type="expression" dxfId="208" priority="182">
      <formula>(C137+C138+C139+C140)&gt;1</formula>
    </cfRule>
  </conditionalFormatting>
  <conditionalFormatting sqref="C141:D141">
    <cfRule type="expression" dxfId="207" priority="181">
      <formula>(C137+C138+C139+C140)&gt;1</formula>
    </cfRule>
  </conditionalFormatting>
  <conditionalFormatting sqref="C141:D141">
    <cfRule type="expression" dxfId="206" priority="180">
      <formula>(C137+C138+C139+C140)&gt;1</formula>
    </cfRule>
  </conditionalFormatting>
  <conditionalFormatting sqref="C141:D141">
    <cfRule type="expression" dxfId="205" priority="179">
      <formula>(C137+C138+C139+C140)&gt;1</formula>
    </cfRule>
  </conditionalFormatting>
  <conditionalFormatting sqref="C141:D141">
    <cfRule type="expression" dxfId="204" priority="178">
      <formula>(C137+C138+C139+C140)&gt;1</formula>
    </cfRule>
  </conditionalFormatting>
  <conditionalFormatting sqref="C147:D147">
    <cfRule type="expression" dxfId="203" priority="177">
      <formula>(C143+C144+C145+C146)&gt;1</formula>
    </cfRule>
  </conditionalFormatting>
  <conditionalFormatting sqref="C147">
    <cfRule type="expression" dxfId="202" priority="176">
      <formula>(C143+C144+C145+C146)&gt;1</formula>
    </cfRule>
  </conditionalFormatting>
  <conditionalFormatting sqref="C147:D147">
    <cfRule type="expression" dxfId="201" priority="175">
      <formula>(C143+C144+C145+C146)&gt;1</formula>
    </cfRule>
  </conditionalFormatting>
  <conditionalFormatting sqref="C147">
    <cfRule type="expression" dxfId="200" priority="174">
      <formula>(C143+C144+C145+C146)&gt;1</formula>
    </cfRule>
  </conditionalFormatting>
  <conditionalFormatting sqref="C147:D147">
    <cfRule type="expression" dxfId="199" priority="173">
      <formula>(C143+C144+C145+C146)&gt;1</formula>
    </cfRule>
  </conditionalFormatting>
  <conditionalFormatting sqref="C147">
    <cfRule type="expression" dxfId="198" priority="172">
      <formula>(C143+C144+C145+C146)&gt;1</formula>
    </cfRule>
  </conditionalFormatting>
  <conditionalFormatting sqref="C147:D147">
    <cfRule type="expression" dxfId="197" priority="171">
      <formula>(C143+C144+C145+C146)&gt;1</formula>
    </cfRule>
  </conditionalFormatting>
  <conditionalFormatting sqref="C147">
    <cfRule type="expression" dxfId="196" priority="170">
      <formula>(C143+C144+C145+C146)&gt;1</formula>
    </cfRule>
  </conditionalFormatting>
  <conditionalFormatting sqref="C147:D147">
    <cfRule type="expression" dxfId="195" priority="169">
      <formula>(C143+C144+C145+C146)&gt;1</formula>
    </cfRule>
  </conditionalFormatting>
  <conditionalFormatting sqref="C147">
    <cfRule type="expression" dxfId="194" priority="168">
      <formula>(C143+C144+C145+C146)&gt;1</formula>
    </cfRule>
  </conditionalFormatting>
  <conditionalFormatting sqref="C147:D147">
    <cfRule type="expression" dxfId="193" priority="167">
      <formula>(C143+C144+C145+C146)&gt;1</formula>
    </cfRule>
  </conditionalFormatting>
  <conditionalFormatting sqref="C147">
    <cfRule type="expression" dxfId="192" priority="166">
      <formula>(C143+C144+C145+C146)&gt;1</formula>
    </cfRule>
  </conditionalFormatting>
  <conditionalFormatting sqref="C147:D147">
    <cfRule type="expression" dxfId="191" priority="165">
      <formula>(C143+C144+C145+C146)&gt;1</formula>
    </cfRule>
  </conditionalFormatting>
  <conditionalFormatting sqref="C147">
    <cfRule type="expression" dxfId="190" priority="164">
      <formula>(C143+C144+C145+C146)&gt;1</formula>
    </cfRule>
  </conditionalFormatting>
  <conditionalFormatting sqref="C147:D147">
    <cfRule type="expression" dxfId="189" priority="163">
      <formula>(C143+C144+C145+C146)&gt;1</formula>
    </cfRule>
  </conditionalFormatting>
  <conditionalFormatting sqref="C147:D147">
    <cfRule type="expression" dxfId="188" priority="162">
      <formula>(C143+C144+C145+C146)&gt;1</formula>
    </cfRule>
  </conditionalFormatting>
  <conditionalFormatting sqref="C147:D147">
    <cfRule type="expression" dxfId="187" priority="161">
      <formula>(C143+C144+C145+C146)&gt;1</formula>
    </cfRule>
  </conditionalFormatting>
  <conditionalFormatting sqref="C147:D147">
    <cfRule type="expression" dxfId="186" priority="160">
      <formula>(C143+C144+C145+C146)&gt;1</formula>
    </cfRule>
  </conditionalFormatting>
  <conditionalFormatting sqref="C147:D147">
    <cfRule type="expression" dxfId="185" priority="159">
      <formula>(C143+C144+C145+C146)&gt;1</formula>
    </cfRule>
  </conditionalFormatting>
  <conditionalFormatting sqref="C147:D147">
    <cfRule type="expression" dxfId="184" priority="158">
      <formula>(C143+C144+C145+C146)&gt;1</formula>
    </cfRule>
  </conditionalFormatting>
  <conditionalFormatting sqref="C147:D147">
    <cfRule type="expression" dxfId="183" priority="157">
      <formula>(C143+C144+C145+C146)&gt;1</formula>
    </cfRule>
  </conditionalFormatting>
  <conditionalFormatting sqref="C147:D147">
    <cfRule type="expression" dxfId="182" priority="156">
      <formula>(C143+C144+C145+C146)&gt;1</formula>
    </cfRule>
  </conditionalFormatting>
  <conditionalFormatting sqref="C147:D147">
    <cfRule type="expression" dxfId="181" priority="155">
      <formula>(C143+C144+C145+C146)&gt;1</formula>
    </cfRule>
  </conditionalFormatting>
  <conditionalFormatting sqref="C147:D147">
    <cfRule type="expression" dxfId="180" priority="154">
      <formula>(C143+C144+C145+C146)&gt;1</formula>
    </cfRule>
  </conditionalFormatting>
  <conditionalFormatting sqref="C147:D147">
    <cfRule type="expression" dxfId="179" priority="153">
      <formula>(C143+C144+C145+C146)&gt;1</formula>
    </cfRule>
  </conditionalFormatting>
  <conditionalFormatting sqref="C147:D147">
    <cfRule type="expression" dxfId="178" priority="152">
      <formula>(C143+C144+C145+C146)&gt;1</formula>
    </cfRule>
  </conditionalFormatting>
  <conditionalFormatting sqref="C147:D147">
    <cfRule type="expression" dxfId="177" priority="151">
      <formula>(C143+C144+C145+C146)&gt;1</formula>
    </cfRule>
  </conditionalFormatting>
  <conditionalFormatting sqref="C147:D147">
    <cfRule type="expression" dxfId="176" priority="150">
      <formula>(C143+C144+C145+C146)&gt;1</formula>
    </cfRule>
  </conditionalFormatting>
  <conditionalFormatting sqref="C153:D153">
    <cfRule type="expression" dxfId="175" priority="149">
      <formula>(C149+C150+C151+C152)&gt;1</formula>
    </cfRule>
  </conditionalFormatting>
  <conditionalFormatting sqref="C153">
    <cfRule type="expression" dxfId="174" priority="148">
      <formula>(C149+C150+C151+C152)&gt;1</formula>
    </cfRule>
  </conditionalFormatting>
  <conditionalFormatting sqref="C153:D153">
    <cfRule type="expression" dxfId="173" priority="147">
      <formula>(C149+C150+C151+C152)&gt;1</formula>
    </cfRule>
  </conditionalFormatting>
  <conditionalFormatting sqref="C153">
    <cfRule type="expression" dxfId="172" priority="146">
      <formula>(C149+C150+C151+C152)&gt;1</formula>
    </cfRule>
  </conditionalFormatting>
  <conditionalFormatting sqref="C153:D153">
    <cfRule type="expression" dxfId="171" priority="145">
      <formula>(C149+C150+C151+C152)&gt;1</formula>
    </cfRule>
  </conditionalFormatting>
  <conditionalFormatting sqref="C153">
    <cfRule type="expression" dxfId="170" priority="144">
      <formula>(C149+C150+C151+C152)&gt;1</formula>
    </cfRule>
  </conditionalFormatting>
  <conditionalFormatting sqref="C153:D153">
    <cfRule type="expression" dxfId="169" priority="143">
      <formula>(C149+C150+C151+C152)&gt;1</formula>
    </cfRule>
  </conditionalFormatting>
  <conditionalFormatting sqref="C153">
    <cfRule type="expression" dxfId="168" priority="142">
      <formula>(C149+C150+C151+C152)&gt;1</formula>
    </cfRule>
  </conditionalFormatting>
  <conditionalFormatting sqref="C153:D153">
    <cfRule type="expression" dxfId="167" priority="141">
      <formula>(C149+C150+C151+C152)&gt;1</formula>
    </cfRule>
  </conditionalFormatting>
  <conditionalFormatting sqref="C153">
    <cfRule type="expression" dxfId="166" priority="140">
      <formula>(C149+C150+C151+C152)&gt;1</formula>
    </cfRule>
  </conditionalFormatting>
  <conditionalFormatting sqref="C153:D153">
    <cfRule type="expression" dxfId="165" priority="139">
      <formula>(C149+C150+C151+C152)&gt;1</formula>
    </cfRule>
  </conditionalFormatting>
  <conditionalFormatting sqref="C153">
    <cfRule type="expression" dxfId="164" priority="138">
      <formula>(C149+C150+C151+C152)&gt;1</formula>
    </cfRule>
  </conditionalFormatting>
  <conditionalFormatting sqref="C153:D153">
    <cfRule type="expression" dxfId="163" priority="137">
      <formula>(C149+C150+C151+C152)&gt;1</formula>
    </cfRule>
  </conditionalFormatting>
  <conditionalFormatting sqref="C153">
    <cfRule type="expression" dxfId="162" priority="136">
      <formula>(C149+C150+C151+C152)&gt;1</formula>
    </cfRule>
  </conditionalFormatting>
  <conditionalFormatting sqref="C153:D153">
    <cfRule type="expression" dxfId="161" priority="135">
      <formula>(C149+C150+C151+C152)&gt;1</formula>
    </cfRule>
  </conditionalFormatting>
  <conditionalFormatting sqref="C153">
    <cfRule type="expression" dxfId="160" priority="134">
      <formula>(C149+C150+C151+C152)&gt;1</formula>
    </cfRule>
  </conditionalFormatting>
  <conditionalFormatting sqref="C153:D153">
    <cfRule type="expression" dxfId="159" priority="133">
      <formula>(C149+C150+C151+C152)&gt;1</formula>
    </cfRule>
  </conditionalFormatting>
  <conditionalFormatting sqref="C153:D153">
    <cfRule type="expression" dxfId="158" priority="132">
      <formula>(C149+C150+C151+C152)&gt;1</formula>
    </cfRule>
  </conditionalFormatting>
  <conditionalFormatting sqref="C153:D153">
    <cfRule type="expression" dxfId="157" priority="131">
      <formula>(C149+C150+C151+C152)&gt;1</formula>
    </cfRule>
  </conditionalFormatting>
  <conditionalFormatting sqref="C153:D153">
    <cfRule type="expression" dxfId="156" priority="130">
      <formula>(C149+C150+C151+C152)&gt;1</formula>
    </cfRule>
  </conditionalFormatting>
  <conditionalFormatting sqref="C153:D153">
    <cfRule type="expression" dxfId="155" priority="129">
      <formula>(C149+C150+C151+C152)&gt;1</formula>
    </cfRule>
  </conditionalFormatting>
  <conditionalFormatting sqref="C153:D153">
    <cfRule type="expression" dxfId="154" priority="128">
      <formula>(C149+C150+C151+C152)&gt;1</formula>
    </cfRule>
  </conditionalFormatting>
  <conditionalFormatting sqref="C153:D153">
    <cfRule type="expression" dxfId="153" priority="127">
      <formula>(C149+C150+C151+C152)&gt;1</formula>
    </cfRule>
  </conditionalFormatting>
  <conditionalFormatting sqref="C153:D153">
    <cfRule type="expression" dxfId="152" priority="126">
      <formula>(C149+C150+C151+C152)&gt;1</formula>
    </cfRule>
  </conditionalFormatting>
  <conditionalFormatting sqref="C153:D153">
    <cfRule type="expression" dxfId="151" priority="125">
      <formula>(C149+C150+C151+C152)&gt;1</formula>
    </cfRule>
  </conditionalFormatting>
  <conditionalFormatting sqref="C153:D153">
    <cfRule type="expression" dxfId="150" priority="124">
      <formula>(C149+C150+C151+C152)&gt;1</formula>
    </cfRule>
  </conditionalFormatting>
  <conditionalFormatting sqref="C153:D153">
    <cfRule type="expression" dxfId="149" priority="123">
      <formula>(C149+C150+C151+C152)&gt;1</formula>
    </cfRule>
  </conditionalFormatting>
  <conditionalFormatting sqref="C153:D153">
    <cfRule type="expression" dxfId="148" priority="122">
      <formula>(C149+C150+C151+C152)&gt;1</formula>
    </cfRule>
  </conditionalFormatting>
  <conditionalFormatting sqref="C153:D153">
    <cfRule type="expression" dxfId="147" priority="121">
      <formula>(C149+C150+C151+C152)&gt;1</formula>
    </cfRule>
  </conditionalFormatting>
  <conditionalFormatting sqref="C153:D153">
    <cfRule type="expression" dxfId="146" priority="120">
      <formula>(C149+C150+C151+C152)&gt;1</formula>
    </cfRule>
  </conditionalFormatting>
  <conditionalFormatting sqref="C159:D159">
    <cfRule type="expression" dxfId="145" priority="119">
      <formula>(C155+C156+C157+C158)&gt;1</formula>
    </cfRule>
  </conditionalFormatting>
  <conditionalFormatting sqref="C159">
    <cfRule type="expression" dxfId="144" priority="118">
      <formula>(C155+C156+C157+C158)&gt;1</formula>
    </cfRule>
  </conditionalFormatting>
  <conditionalFormatting sqref="C159:D159">
    <cfRule type="expression" dxfId="143" priority="117">
      <formula>(C155+C156+C157+C158)&gt;1</formula>
    </cfRule>
  </conditionalFormatting>
  <conditionalFormatting sqref="C159">
    <cfRule type="expression" dxfId="142" priority="116">
      <formula>(C155+C156+C157+C158)&gt;1</formula>
    </cfRule>
  </conditionalFormatting>
  <conditionalFormatting sqref="C159:D159">
    <cfRule type="expression" dxfId="141" priority="115">
      <formula>(C155+C156+C157+C158)&gt;1</formula>
    </cfRule>
  </conditionalFormatting>
  <conditionalFormatting sqref="C159">
    <cfRule type="expression" dxfId="140" priority="114">
      <formula>(C155+C156+C157+C158)&gt;1</formula>
    </cfRule>
  </conditionalFormatting>
  <conditionalFormatting sqref="C159:D159">
    <cfRule type="expression" dxfId="139" priority="113">
      <formula>(C155+C156+C157+C158)&gt;1</formula>
    </cfRule>
  </conditionalFormatting>
  <conditionalFormatting sqref="C159">
    <cfRule type="expression" dxfId="138" priority="112">
      <formula>(C155+C156+C157+C158)&gt;1</formula>
    </cfRule>
  </conditionalFormatting>
  <conditionalFormatting sqref="C159:D159">
    <cfRule type="expression" dxfId="137" priority="111">
      <formula>(C155+C156+C157+C158)&gt;1</formula>
    </cfRule>
  </conditionalFormatting>
  <conditionalFormatting sqref="C159">
    <cfRule type="expression" dxfId="136" priority="110">
      <formula>(C155+C156+C157+C158)&gt;1</formula>
    </cfRule>
  </conditionalFormatting>
  <conditionalFormatting sqref="C159:D159">
    <cfRule type="expression" dxfId="135" priority="109">
      <formula>(C155+C156+C157+C158)&gt;1</formula>
    </cfRule>
  </conditionalFormatting>
  <conditionalFormatting sqref="C159">
    <cfRule type="expression" dxfId="134" priority="108">
      <formula>(C155+C156+C157+C158)&gt;1</formula>
    </cfRule>
  </conditionalFormatting>
  <conditionalFormatting sqref="C159:D159">
    <cfRule type="expression" dxfId="133" priority="107">
      <formula>(C155+C156+C157+C158)&gt;1</formula>
    </cfRule>
  </conditionalFormatting>
  <conditionalFormatting sqref="C159">
    <cfRule type="expression" dxfId="132" priority="106">
      <formula>(C155+C156+C157+C158)&gt;1</formula>
    </cfRule>
  </conditionalFormatting>
  <conditionalFormatting sqref="C159:D159">
    <cfRule type="expression" dxfId="131" priority="105">
      <formula>(C155+C156+C157+C158)&gt;1</formula>
    </cfRule>
  </conditionalFormatting>
  <conditionalFormatting sqref="C159">
    <cfRule type="expression" dxfId="130" priority="104">
      <formula>(C155+C156+C157+C158)&gt;1</formula>
    </cfRule>
  </conditionalFormatting>
  <conditionalFormatting sqref="C159:D159">
    <cfRule type="expression" dxfId="129" priority="103">
      <formula>(C155+C156+C157+C158)&gt;1</formula>
    </cfRule>
  </conditionalFormatting>
  <conditionalFormatting sqref="C159">
    <cfRule type="expression" dxfId="128" priority="102">
      <formula>(C155+C156+C157+C158)&gt;1</formula>
    </cfRule>
  </conditionalFormatting>
  <conditionalFormatting sqref="C159:D159">
    <cfRule type="expression" dxfId="127" priority="101">
      <formula>(C155+C156+C157+C158)&gt;1</formula>
    </cfRule>
  </conditionalFormatting>
  <conditionalFormatting sqref="C159:D159">
    <cfRule type="expression" dxfId="126" priority="100">
      <formula>(C155+C156+C157+C158)&gt;1</formula>
    </cfRule>
  </conditionalFormatting>
  <conditionalFormatting sqref="C159:D159">
    <cfRule type="expression" dxfId="125" priority="99">
      <formula>(C155+C156+C157+C158)&gt;1</formula>
    </cfRule>
  </conditionalFormatting>
  <conditionalFormatting sqref="C159:D159">
    <cfRule type="expression" dxfId="124" priority="98">
      <formula>(C155+C156+C157+C158)&gt;1</formula>
    </cfRule>
  </conditionalFormatting>
  <conditionalFormatting sqref="C159:D159">
    <cfRule type="expression" dxfId="123" priority="97">
      <formula>(C155+C156+C157+C158)&gt;1</formula>
    </cfRule>
  </conditionalFormatting>
  <conditionalFormatting sqref="C159:D159">
    <cfRule type="expression" dxfId="122" priority="96">
      <formula>(C155+C156+C157+C158)&gt;1</formula>
    </cfRule>
  </conditionalFormatting>
  <conditionalFormatting sqref="C159:D159">
    <cfRule type="expression" dxfId="121" priority="95">
      <formula>(C155+C156+C157+C158)&gt;1</formula>
    </cfRule>
  </conditionalFormatting>
  <conditionalFormatting sqref="C159:D159">
    <cfRule type="expression" dxfId="120" priority="94">
      <formula>(C155+C156+C157+C158)&gt;1</formula>
    </cfRule>
  </conditionalFormatting>
  <conditionalFormatting sqref="C159:D159">
    <cfRule type="expression" dxfId="119" priority="93">
      <formula>(C155+C156+C157+C158)&gt;1</formula>
    </cfRule>
  </conditionalFormatting>
  <conditionalFormatting sqref="C159:D159">
    <cfRule type="expression" dxfId="118" priority="92">
      <formula>(C155+C156+C157+C158)&gt;1</formula>
    </cfRule>
  </conditionalFormatting>
  <conditionalFormatting sqref="C159:D159">
    <cfRule type="expression" dxfId="117" priority="91">
      <formula>(C155+C156+C157+C158)&gt;1</formula>
    </cfRule>
  </conditionalFormatting>
  <conditionalFormatting sqref="C159:D159">
    <cfRule type="expression" dxfId="116" priority="90">
      <formula>(C155+C156+C157+C158)&gt;1</formula>
    </cfRule>
  </conditionalFormatting>
  <conditionalFormatting sqref="C159:D159">
    <cfRule type="expression" dxfId="115" priority="89">
      <formula>(C155+C156+C157+C158)&gt;1</formula>
    </cfRule>
  </conditionalFormatting>
  <conditionalFormatting sqref="C159:D159">
    <cfRule type="expression" dxfId="114" priority="88">
      <formula>(C155+C156+C157+C158)&gt;1</formula>
    </cfRule>
  </conditionalFormatting>
  <conditionalFormatting sqref="C165:D165">
    <cfRule type="expression" dxfId="113" priority="87">
      <formula>(C161+C162+C163+C164)&gt;1</formula>
    </cfRule>
  </conditionalFormatting>
  <conditionalFormatting sqref="C165">
    <cfRule type="expression" dxfId="112" priority="86">
      <formula>(C161+C162+C163+C164)&gt;1</formula>
    </cfRule>
  </conditionalFormatting>
  <conditionalFormatting sqref="C165:D165">
    <cfRule type="expression" dxfId="111" priority="85">
      <formula>(C161+C162+C163+C164)&gt;1</formula>
    </cfRule>
  </conditionalFormatting>
  <conditionalFormatting sqref="C165">
    <cfRule type="expression" dxfId="110" priority="84">
      <formula>(C161+C162+C163+C164)&gt;1</formula>
    </cfRule>
  </conditionalFormatting>
  <conditionalFormatting sqref="C165:D165">
    <cfRule type="expression" dxfId="109" priority="83">
      <formula>(C161+C162+C163+C164)&gt;1</formula>
    </cfRule>
  </conditionalFormatting>
  <conditionalFormatting sqref="C165">
    <cfRule type="expression" dxfId="108" priority="82">
      <formula>(C161+C162+C163+C164)&gt;1</formula>
    </cfRule>
  </conditionalFormatting>
  <conditionalFormatting sqref="C165:D165">
    <cfRule type="expression" dxfId="107" priority="81">
      <formula>(C161+C162+C163+C164)&gt;1</formula>
    </cfRule>
  </conditionalFormatting>
  <conditionalFormatting sqref="C165">
    <cfRule type="expression" dxfId="106" priority="80">
      <formula>(C161+C162+C163+C164)&gt;1</formula>
    </cfRule>
  </conditionalFormatting>
  <conditionalFormatting sqref="C165:D165">
    <cfRule type="expression" dxfId="105" priority="79">
      <formula>(C161+C162+C163+C164)&gt;1</formula>
    </cfRule>
  </conditionalFormatting>
  <conditionalFormatting sqref="C165">
    <cfRule type="expression" dxfId="104" priority="78">
      <formula>(C161+C162+C163+C164)&gt;1</formula>
    </cfRule>
  </conditionalFormatting>
  <conditionalFormatting sqref="C165:D165">
    <cfRule type="expression" dxfId="103" priority="77">
      <formula>(C161+C162+C163+C164)&gt;1</formula>
    </cfRule>
  </conditionalFormatting>
  <conditionalFormatting sqref="C165">
    <cfRule type="expression" dxfId="102" priority="76">
      <formula>(C161+C162+C163+C164)&gt;1</formula>
    </cfRule>
  </conditionalFormatting>
  <conditionalFormatting sqref="C165:D165">
    <cfRule type="expression" dxfId="101" priority="75">
      <formula>(C161+C162+C163+C164)&gt;1</formula>
    </cfRule>
  </conditionalFormatting>
  <conditionalFormatting sqref="C165">
    <cfRule type="expression" dxfId="100" priority="74">
      <formula>(C161+C162+C163+C164)&gt;1</formula>
    </cfRule>
  </conditionalFormatting>
  <conditionalFormatting sqref="C165:D165">
    <cfRule type="expression" dxfId="99" priority="73">
      <formula>(C161+C162+C163+C164)&gt;1</formula>
    </cfRule>
  </conditionalFormatting>
  <conditionalFormatting sqref="C165">
    <cfRule type="expression" dxfId="98" priority="72">
      <formula>(C161+C162+C163+C164)&gt;1</formula>
    </cfRule>
  </conditionalFormatting>
  <conditionalFormatting sqref="C165:D165">
    <cfRule type="expression" dxfId="97" priority="71">
      <formula>(C161+C162+C163+C164)&gt;1</formula>
    </cfRule>
  </conditionalFormatting>
  <conditionalFormatting sqref="C165">
    <cfRule type="expression" dxfId="96" priority="70">
      <formula>(C161+C162+C163+C164)&gt;1</formula>
    </cfRule>
  </conditionalFormatting>
  <conditionalFormatting sqref="C165:D165">
    <cfRule type="expression" dxfId="95" priority="69">
      <formula>(C161+C162+C163+C164)&gt;1</formula>
    </cfRule>
  </conditionalFormatting>
  <conditionalFormatting sqref="C165">
    <cfRule type="expression" dxfId="94" priority="68">
      <formula>(C161+C162+C163+C164)&gt;1</formula>
    </cfRule>
  </conditionalFormatting>
  <conditionalFormatting sqref="C165:D165">
    <cfRule type="expression" dxfId="93" priority="67">
      <formula>(C161+C162+C163+C164)&gt;1</formula>
    </cfRule>
  </conditionalFormatting>
  <conditionalFormatting sqref="C165:D165">
    <cfRule type="expression" dxfId="92" priority="66">
      <formula>(C161+C162+C163+C164)&gt;1</formula>
    </cfRule>
  </conditionalFormatting>
  <conditionalFormatting sqref="C165:D165">
    <cfRule type="expression" dxfId="91" priority="65">
      <formula>(C161+C162+C163+C164)&gt;1</formula>
    </cfRule>
  </conditionalFormatting>
  <conditionalFormatting sqref="C165:D165">
    <cfRule type="expression" dxfId="90" priority="64">
      <formula>(C161+C162+C163+C164)&gt;1</formula>
    </cfRule>
  </conditionalFormatting>
  <conditionalFormatting sqref="C165:D165">
    <cfRule type="expression" dxfId="89" priority="63">
      <formula>(C161+C162+C163+C164)&gt;1</formula>
    </cfRule>
  </conditionalFormatting>
  <conditionalFormatting sqref="C165:D165">
    <cfRule type="expression" dxfId="88" priority="62">
      <formula>(C161+C162+C163+C164)&gt;1</formula>
    </cfRule>
  </conditionalFormatting>
  <conditionalFormatting sqref="C165:D165">
    <cfRule type="expression" dxfId="87" priority="61">
      <formula>(C161+C162+C163+C164)&gt;1</formula>
    </cfRule>
  </conditionalFormatting>
  <conditionalFormatting sqref="C165:D165">
    <cfRule type="expression" dxfId="86" priority="60">
      <formula>(C161+C162+C163+C164)&gt;1</formula>
    </cfRule>
  </conditionalFormatting>
  <conditionalFormatting sqref="C165:D165">
    <cfRule type="expression" dxfId="85" priority="59">
      <formula>(C161+C162+C163+C164)&gt;1</formula>
    </cfRule>
  </conditionalFormatting>
  <conditionalFormatting sqref="C165:D165">
    <cfRule type="expression" dxfId="84" priority="58">
      <formula>(C161+C162+C163+C164)&gt;1</formula>
    </cfRule>
  </conditionalFormatting>
  <conditionalFormatting sqref="C165:D165">
    <cfRule type="expression" dxfId="83" priority="57">
      <formula>(C161+C162+C163+C164)&gt;1</formula>
    </cfRule>
  </conditionalFormatting>
  <conditionalFormatting sqref="C165:D165">
    <cfRule type="expression" dxfId="82" priority="56">
      <formula>(C161+C162+C163+C164)&gt;1</formula>
    </cfRule>
  </conditionalFormatting>
  <conditionalFormatting sqref="C165:D165">
    <cfRule type="expression" dxfId="81" priority="55">
      <formula>(C161+C162+C163+C164)&gt;1</formula>
    </cfRule>
  </conditionalFormatting>
  <conditionalFormatting sqref="C165:D165">
    <cfRule type="expression" dxfId="80" priority="54">
      <formula>(C161+C162+C163+C164)&gt;1</formula>
    </cfRule>
  </conditionalFormatting>
  <conditionalFormatting sqref="C15:D15">
    <cfRule type="expression" dxfId="79" priority="53">
      <formula>(C11+C12+C13+C14)&gt;1</formula>
    </cfRule>
  </conditionalFormatting>
  <conditionalFormatting sqref="C21:D21">
    <cfRule type="expression" dxfId="78" priority="52">
      <formula>(C17+C18+C19+C20)&gt;1</formula>
    </cfRule>
  </conditionalFormatting>
  <conditionalFormatting sqref="C21:D21">
    <cfRule type="expression" dxfId="77" priority="51">
      <formula>(C17+C18+C19+C20)&gt;1</formula>
    </cfRule>
  </conditionalFormatting>
  <conditionalFormatting sqref="C27:D27">
    <cfRule type="expression" dxfId="76" priority="50">
      <formula>(C23+C24+C25+C26)&gt;1</formula>
    </cfRule>
  </conditionalFormatting>
  <conditionalFormatting sqref="C27:D27">
    <cfRule type="expression" dxfId="75" priority="49">
      <formula>(C23+C24+C25+C26)&gt;1</formula>
    </cfRule>
  </conditionalFormatting>
  <conditionalFormatting sqref="C33:D33">
    <cfRule type="expression" dxfId="74" priority="48">
      <formula>(C29+C30+C31+C32)&gt;1</formula>
    </cfRule>
  </conditionalFormatting>
  <conditionalFormatting sqref="C33:D33">
    <cfRule type="expression" dxfId="73" priority="47">
      <formula>(C29+C30+C31+C32)&gt;1</formula>
    </cfRule>
  </conditionalFormatting>
  <conditionalFormatting sqref="C39:D39">
    <cfRule type="expression" dxfId="72" priority="46">
      <formula>(C35+C36+C37+C38)&gt;1</formula>
    </cfRule>
  </conditionalFormatting>
  <conditionalFormatting sqref="C39:D39">
    <cfRule type="expression" dxfId="71" priority="45">
      <formula>(C35+C36+C37+C38)&gt;1</formula>
    </cfRule>
  </conditionalFormatting>
  <conditionalFormatting sqref="C46:D46">
    <cfRule type="expression" dxfId="70" priority="44">
      <formula>(C42+C43+C44+C45)&gt;1</formula>
    </cfRule>
  </conditionalFormatting>
  <conditionalFormatting sqref="C46:D46">
    <cfRule type="expression" dxfId="69" priority="43">
      <formula>(C42+C43+C44+C45)&gt;1</formula>
    </cfRule>
  </conditionalFormatting>
  <conditionalFormatting sqref="C51:D51">
    <cfRule type="expression" dxfId="68" priority="42">
      <formula>(C47+C48+C49+C50)&gt;1</formula>
    </cfRule>
  </conditionalFormatting>
  <conditionalFormatting sqref="C51:D51">
    <cfRule type="expression" dxfId="67" priority="41">
      <formula>(C47+C48+C49+C50)&gt;1</formula>
    </cfRule>
  </conditionalFormatting>
  <conditionalFormatting sqref="C57:D57">
    <cfRule type="expression" dxfId="66" priority="40">
      <formula>(C53+C54+C55+C56)&gt;1</formula>
    </cfRule>
  </conditionalFormatting>
  <conditionalFormatting sqref="C57:D57">
    <cfRule type="expression" dxfId="65" priority="39">
      <formula>(C53+C54+C55+C56)&gt;1</formula>
    </cfRule>
  </conditionalFormatting>
  <conditionalFormatting sqref="C63:D63">
    <cfRule type="expression" dxfId="64" priority="38">
      <formula>(C59+C60+C61+C62)&gt;1</formula>
    </cfRule>
  </conditionalFormatting>
  <conditionalFormatting sqref="C63:D63">
    <cfRule type="expression" dxfId="63" priority="37">
      <formula>(C59+C60+C61+C62)&gt;1</formula>
    </cfRule>
  </conditionalFormatting>
  <conditionalFormatting sqref="C69:D69">
    <cfRule type="expression" dxfId="62" priority="36">
      <formula>(C65+C66+C67+C68)&gt;1</formula>
    </cfRule>
  </conditionalFormatting>
  <conditionalFormatting sqref="C69:D69">
    <cfRule type="expression" dxfId="61" priority="35">
      <formula>(C65+C66+C67+C68)&gt;1</formula>
    </cfRule>
  </conditionalFormatting>
  <conditionalFormatting sqref="C75:D75">
    <cfRule type="expression" dxfId="60" priority="34">
      <formula>(C71+C72+C73+C74)&gt;1</formula>
    </cfRule>
  </conditionalFormatting>
  <conditionalFormatting sqref="C75:D75">
    <cfRule type="expression" dxfId="59" priority="33">
      <formula>(C71+C72+C73+C74)&gt;1</formula>
    </cfRule>
  </conditionalFormatting>
  <conditionalFormatting sqref="C81:D81">
    <cfRule type="expression" dxfId="58" priority="32">
      <formula>(C77+C78+C79+C80)&gt;1</formula>
    </cfRule>
  </conditionalFormatting>
  <conditionalFormatting sqref="C81:D81">
    <cfRule type="expression" dxfId="57" priority="31">
      <formula>(C77+C78+C79+C80)&gt;1</formula>
    </cfRule>
  </conditionalFormatting>
  <conditionalFormatting sqref="C87:D87">
    <cfRule type="expression" dxfId="56" priority="30">
      <formula>(C83+C84+C85+C86)&gt;1</formula>
    </cfRule>
  </conditionalFormatting>
  <conditionalFormatting sqref="C87:D87">
    <cfRule type="expression" dxfId="55" priority="29">
      <formula>(C83+C84+C85+C86)&gt;1</formula>
    </cfRule>
  </conditionalFormatting>
  <conditionalFormatting sqref="C93:D93">
    <cfRule type="expression" dxfId="54" priority="28">
      <formula>(C89+C90+C91+C92)&gt;1</formula>
    </cfRule>
  </conditionalFormatting>
  <conditionalFormatting sqref="C93:D93">
    <cfRule type="expression" dxfId="53" priority="27">
      <formula>(C89+C90+C91+C92)&gt;1</formula>
    </cfRule>
  </conditionalFormatting>
  <conditionalFormatting sqref="C99:D99">
    <cfRule type="expression" dxfId="52" priority="26">
      <formula>(C95+C96+C97+C98)&gt;1</formula>
    </cfRule>
  </conditionalFormatting>
  <conditionalFormatting sqref="C99:D99">
    <cfRule type="expression" dxfId="51" priority="25">
      <formula>(C95+C96+C97+C98)&gt;1</formula>
    </cfRule>
  </conditionalFormatting>
  <conditionalFormatting sqref="C105:D105">
    <cfRule type="expression" dxfId="50" priority="24">
      <formula>(C101+C102+C103+C104)&gt;1</formula>
    </cfRule>
  </conditionalFormatting>
  <conditionalFormatting sqref="C105:D105">
    <cfRule type="expression" dxfId="49" priority="23">
      <formula>(C101+C102+C103+C104)&gt;1</formula>
    </cfRule>
  </conditionalFormatting>
  <conditionalFormatting sqref="C111:D111">
    <cfRule type="expression" dxfId="48" priority="22">
      <formula>(C107+C108+C109+C110)&gt;1</formula>
    </cfRule>
  </conditionalFormatting>
  <conditionalFormatting sqref="C111:D111">
    <cfRule type="expression" dxfId="47" priority="21">
      <formula>(C107+C108+C109+C110)&gt;1</formula>
    </cfRule>
  </conditionalFormatting>
  <conditionalFormatting sqref="C117:D117">
    <cfRule type="expression" dxfId="46" priority="20">
      <formula>(C113+C114+C115+C116)&gt;1</formula>
    </cfRule>
  </conditionalFormatting>
  <conditionalFormatting sqref="C117:D117">
    <cfRule type="expression" dxfId="45" priority="19">
      <formula>(C113+C114+C115+C116)&gt;1</formula>
    </cfRule>
  </conditionalFormatting>
  <conditionalFormatting sqref="C123:D123">
    <cfRule type="expression" dxfId="44" priority="18">
      <formula>(C119+C120+C121+C122)&gt;1</formula>
    </cfRule>
  </conditionalFormatting>
  <conditionalFormatting sqref="C123:D123">
    <cfRule type="expression" dxfId="43" priority="17">
      <formula>(C119+C120+C121+C122)&gt;1</formula>
    </cfRule>
  </conditionalFormatting>
  <conditionalFormatting sqref="C129:D129">
    <cfRule type="expression" dxfId="42" priority="16">
      <formula>(C125+C126+C127+C128)&gt;1</formula>
    </cfRule>
  </conditionalFormatting>
  <conditionalFormatting sqref="C129:D129">
    <cfRule type="expression" dxfId="41" priority="15">
      <formula>(C125+C126+C127+C128)&gt;1</formula>
    </cfRule>
  </conditionalFormatting>
  <conditionalFormatting sqref="C135:D135">
    <cfRule type="expression" dxfId="40" priority="14">
      <formula>(C131+C132+C133+C134)&gt;1</formula>
    </cfRule>
  </conditionalFormatting>
  <conditionalFormatting sqref="C135:D135">
    <cfRule type="expression" dxfId="39" priority="13">
      <formula>(C131+C132+C133+C134)&gt;1</formula>
    </cfRule>
  </conditionalFormatting>
  <conditionalFormatting sqref="C141:D141">
    <cfRule type="expression" dxfId="38" priority="12">
      <formula>(C137+C138+C139+C140)&gt;1</formula>
    </cfRule>
  </conditionalFormatting>
  <conditionalFormatting sqref="C141:D141">
    <cfRule type="expression" dxfId="37" priority="11">
      <formula>(C137+C138+C139+C140)&gt;1</formula>
    </cfRule>
  </conditionalFormatting>
  <conditionalFormatting sqref="C147:D147">
    <cfRule type="expression" dxfId="36" priority="10">
      <formula>(C143+C144+C145+C146)&gt;1</formula>
    </cfRule>
  </conditionalFormatting>
  <conditionalFormatting sqref="C147:D147">
    <cfRule type="expression" dxfId="35" priority="9">
      <formula>(C143+C144+C145+C146)&gt;1</formula>
    </cfRule>
  </conditionalFormatting>
  <conditionalFormatting sqref="C153:D153">
    <cfRule type="expression" dxfId="34" priority="8">
      <formula>(C149+C150+C151+C152)&gt;1</formula>
    </cfRule>
  </conditionalFormatting>
  <conditionalFormatting sqref="C153:D153">
    <cfRule type="expression" dxfId="33" priority="7">
      <formula>(C149+C150+C151+C152)&gt;1</formula>
    </cfRule>
  </conditionalFormatting>
  <conditionalFormatting sqref="C159:D159">
    <cfRule type="expression" dxfId="32" priority="6">
      <formula>(C155+C156+C157+C158)&gt;1</formula>
    </cfRule>
  </conditionalFormatting>
  <conditionalFormatting sqref="C159:D159">
    <cfRule type="expression" dxfId="31" priority="5">
      <formula>(C155+C156+C157+C158)&gt;1</formula>
    </cfRule>
  </conditionalFormatting>
  <conditionalFormatting sqref="C165:D165">
    <cfRule type="expression" dxfId="30" priority="4">
      <formula>(C161+C162+C163+C164)&gt;1</formula>
    </cfRule>
  </conditionalFormatting>
  <conditionalFormatting sqref="C165:D165">
    <cfRule type="expression" dxfId="29" priority="3">
      <formula>(C161+C162+C163+C164)&gt;1</formula>
    </cfRule>
  </conditionalFormatting>
  <conditionalFormatting sqref="C45:D45">
    <cfRule type="expression" dxfId="28" priority="2">
      <formula>(C41+C42+C43+C44)&gt;1</formula>
    </cfRule>
  </conditionalFormatting>
  <conditionalFormatting sqref="C45:D45">
    <cfRule type="expression" dxfId="27" priority="1">
      <formula>(C41+C42+C43+C44)&gt;1</formula>
    </cfRule>
  </conditionalFormatting>
  <dataValidations count="3">
    <dataValidation type="whole" errorStyle="warning" operator="equal" allowBlank="1" showInputMessage="1" showErrorMessage="1" errorTitle="Wrong Input" error="You must enter 1 or nothing." promptTitle="Least Like You" prompt="Select which word is least like you from this group of four words." sqref="C5:C8 C41:C44 C155:C158 C149:C152 C143:C146 C113:C116 C107:C110 C95:C98 C89:C92 C83:C86 C137:C140 C131:C134 C125:C128 C77:C80 C71:C74 C65:C68 C59:C62 C53:C56 C47:C50 C167:C170 C35:C38 C29:C32 C23:C26 C119:C122 C17:C20 C161:C164 C101:C104 C11:C14" xr:uid="{66ABC0B1-8A60-4249-AFF5-F2F23A1707B0}">
      <formula1>1</formula1>
    </dataValidation>
    <dataValidation type="whole" errorStyle="warning" operator="equal" allowBlank="1" showInputMessage="1" showErrorMessage="1" errorTitle="Wrong Input" error="You must enter 1 or nothing." promptTitle="Most Like You" prompt="Select which word is most  like you from this group of four words." sqref="D5:D8 D41:D44 D155:D158 D149:D152 D143:D146 D137:D140 D131:D134 D125:D128 D119:D122 D113:D116 D107:D110 D95:D98 D89:D92 D83:D86 D77:D80 D71:D74 D65:D68 D59:D62 D53:D56 D47:D50 D167:D170 D35:D38 D29:D32 D23:D26 D17:D20 D161:D164 D101:D104 D11:D14" xr:uid="{F5BDD297-CE8A-4C79-9E75-2302E996ABD5}">
      <formula1>1</formula1>
    </dataValidation>
    <dataValidation type="list" allowBlank="1" showInputMessage="1" showErrorMessage="1" sqref="B4" xr:uid="{00000000-0002-0000-0000-000002000000}">
      <formula1>$AB$4:$AB$12</formula1>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3E9B2-0BFD-4F66-BA69-0578F1CA0889}">
  <sheetPr>
    <pageSetUpPr fitToPage="1"/>
  </sheetPr>
  <dimension ref="A1:AD279"/>
  <sheetViews>
    <sheetView topLeftCell="B1" zoomScale="80" zoomScaleNormal="80" workbookViewId="0">
      <selection activeCell="G13" sqref="G13"/>
    </sheetView>
  </sheetViews>
  <sheetFormatPr defaultColWidth="9.1328125" defaultRowHeight="14.25" x14ac:dyDescent="0.45"/>
  <cols>
    <col min="1" max="1" width="2.73046875" style="188" customWidth="1"/>
    <col min="2" max="2" width="119.265625" style="195" customWidth="1"/>
    <col min="3" max="30" width="9.1328125" style="188"/>
    <col min="31" max="16384" width="9.1328125" style="2"/>
  </cols>
  <sheetData>
    <row r="1" spans="2:2" ht="23.45" customHeight="1" x14ac:dyDescent="0.45">
      <c r="B1" s="187" t="str">
        <f>CONCATENATE("Learning Analysis for ",'Learning Style'!B2:D2)</f>
        <v xml:space="preserve">Learning Analysis for Lead Negotiator </v>
      </c>
    </row>
    <row r="2" spans="2:2" x14ac:dyDescent="0.45">
      <c r="B2" s="189"/>
    </row>
    <row r="3" spans="2:2" x14ac:dyDescent="0.45">
      <c r="B3" s="189"/>
    </row>
    <row r="4" spans="2:2" x14ac:dyDescent="0.45">
      <c r="B4" s="189"/>
    </row>
    <row r="5" spans="2:2" x14ac:dyDescent="0.45">
      <c r="B5" s="189"/>
    </row>
    <row r="6" spans="2:2" x14ac:dyDescent="0.45">
      <c r="B6" s="189"/>
    </row>
    <row r="7" spans="2:2" x14ac:dyDescent="0.45">
      <c r="B7" s="189"/>
    </row>
    <row r="8" spans="2:2" x14ac:dyDescent="0.45">
      <c r="B8" s="189"/>
    </row>
    <row r="9" spans="2:2" x14ac:dyDescent="0.45">
      <c r="B9" s="189"/>
    </row>
    <row r="10" spans="2:2" x14ac:dyDescent="0.45">
      <c r="B10" s="189"/>
    </row>
    <row r="11" spans="2:2" x14ac:dyDescent="0.45">
      <c r="B11" s="189"/>
    </row>
    <row r="12" spans="2:2" x14ac:dyDescent="0.45">
      <c r="B12" s="189"/>
    </row>
    <row r="13" spans="2:2" x14ac:dyDescent="0.45">
      <c r="B13" s="189"/>
    </row>
    <row r="14" spans="2:2" x14ac:dyDescent="0.45">
      <c r="B14" s="189"/>
    </row>
    <row r="15" spans="2:2" x14ac:dyDescent="0.45">
      <c r="B15" s="189"/>
    </row>
    <row r="16" spans="2:2" x14ac:dyDescent="0.45">
      <c r="B16" s="189"/>
    </row>
    <row r="17" spans="2:2" x14ac:dyDescent="0.45">
      <c r="B17" s="189"/>
    </row>
    <row r="18" spans="2:2" x14ac:dyDescent="0.45">
      <c r="B18" s="180"/>
    </row>
    <row r="19" spans="2:2" x14ac:dyDescent="0.45">
      <c r="B19" s="180"/>
    </row>
    <row r="20" spans="2:2" x14ac:dyDescent="0.45">
      <c r="B20" s="180"/>
    </row>
    <row r="21" spans="2:2" x14ac:dyDescent="0.45">
      <c r="B21" s="189"/>
    </row>
    <row r="22" spans="2:2" ht="24" customHeight="1" x14ac:dyDescent="0.45">
      <c r="B22" s="190" t="s">
        <v>1038</v>
      </c>
    </row>
    <row r="23" spans="2:2" ht="75.599999999999994" customHeight="1" x14ac:dyDescent="0.45">
      <c r="B23" s="191" t="s">
        <v>1039</v>
      </c>
    </row>
    <row r="24" spans="2:2" ht="78.599999999999994" customHeight="1" x14ac:dyDescent="0.45">
      <c r="B24" s="191" t="s">
        <v>1040</v>
      </c>
    </row>
    <row r="25" spans="2:2" ht="78" customHeight="1" x14ac:dyDescent="0.45">
      <c r="B25" s="191" t="s">
        <v>1041</v>
      </c>
    </row>
    <row r="26" spans="2:2" x14ac:dyDescent="0.45">
      <c r="B26" s="181"/>
    </row>
    <row r="27" spans="2:2" ht="15" x14ac:dyDescent="0.45">
      <c r="B27" s="190" t="s">
        <v>1042</v>
      </c>
    </row>
    <row r="28" spans="2:2" ht="40.15" customHeight="1" x14ac:dyDescent="0.45">
      <c r="B28" s="192" t="s">
        <v>1043</v>
      </c>
    </row>
    <row r="29" spans="2:2" ht="51.6" customHeight="1" x14ac:dyDescent="0.45">
      <c r="B29" s="192" t="s">
        <v>1044</v>
      </c>
    </row>
    <row r="30" spans="2:2" ht="70.5" customHeight="1" x14ac:dyDescent="0.45">
      <c r="B30" s="193" t="s">
        <v>1045</v>
      </c>
    </row>
    <row r="31" spans="2:2" s="188" customFormat="1" x14ac:dyDescent="0.45">
      <c r="B31" s="194"/>
    </row>
    <row r="32" spans="2:2" s="188" customFormat="1" x14ac:dyDescent="0.45">
      <c r="B32" s="194"/>
    </row>
    <row r="33" spans="2:2" s="188" customFormat="1" x14ac:dyDescent="0.45">
      <c r="B33" s="194"/>
    </row>
    <row r="34" spans="2:2" s="188" customFormat="1" x14ac:dyDescent="0.45">
      <c r="B34" s="194"/>
    </row>
    <row r="35" spans="2:2" s="188" customFormat="1" x14ac:dyDescent="0.45">
      <c r="B35" s="194"/>
    </row>
    <row r="36" spans="2:2" s="188" customFormat="1" x14ac:dyDescent="0.45">
      <c r="B36" s="194"/>
    </row>
    <row r="37" spans="2:2" s="188" customFormat="1" x14ac:dyDescent="0.45">
      <c r="B37" s="194"/>
    </row>
    <row r="38" spans="2:2" s="188" customFormat="1" x14ac:dyDescent="0.45">
      <c r="B38" s="194"/>
    </row>
    <row r="39" spans="2:2" s="188" customFormat="1" x14ac:dyDescent="0.45">
      <c r="B39" s="194"/>
    </row>
    <row r="40" spans="2:2" s="188" customFormat="1" x14ac:dyDescent="0.45">
      <c r="B40" s="194"/>
    </row>
    <row r="41" spans="2:2" s="188" customFormat="1" x14ac:dyDescent="0.45">
      <c r="B41" s="194"/>
    </row>
    <row r="42" spans="2:2" s="188" customFormat="1" x14ac:dyDescent="0.45">
      <c r="B42" s="194"/>
    </row>
    <row r="43" spans="2:2" s="188" customFormat="1" x14ac:dyDescent="0.45">
      <c r="B43" s="194"/>
    </row>
    <row r="44" spans="2:2" s="188" customFormat="1" x14ac:dyDescent="0.45">
      <c r="B44" s="194"/>
    </row>
    <row r="45" spans="2:2" s="188" customFormat="1" x14ac:dyDescent="0.45">
      <c r="B45" s="194"/>
    </row>
    <row r="46" spans="2:2" s="188" customFormat="1" x14ac:dyDescent="0.45">
      <c r="B46" s="194"/>
    </row>
    <row r="47" spans="2:2" s="188" customFormat="1" x14ac:dyDescent="0.45">
      <c r="B47" s="194"/>
    </row>
    <row r="48" spans="2:2" s="188" customFormat="1" x14ac:dyDescent="0.45">
      <c r="B48" s="194"/>
    </row>
    <row r="49" spans="2:2" s="188" customFormat="1" x14ac:dyDescent="0.45">
      <c r="B49" s="194"/>
    </row>
    <row r="50" spans="2:2" s="188" customFormat="1" x14ac:dyDescent="0.45">
      <c r="B50" s="194"/>
    </row>
    <row r="51" spans="2:2" s="188" customFormat="1" x14ac:dyDescent="0.45">
      <c r="B51" s="194"/>
    </row>
    <row r="52" spans="2:2" s="188" customFormat="1" x14ac:dyDescent="0.45">
      <c r="B52" s="194"/>
    </row>
    <row r="53" spans="2:2" s="188" customFormat="1" x14ac:dyDescent="0.45">
      <c r="B53" s="194"/>
    </row>
    <row r="54" spans="2:2" s="188" customFormat="1" x14ac:dyDescent="0.45">
      <c r="B54" s="194"/>
    </row>
    <row r="55" spans="2:2" s="188" customFormat="1" x14ac:dyDescent="0.45">
      <c r="B55" s="194"/>
    </row>
    <row r="56" spans="2:2" s="188" customFormat="1" x14ac:dyDescent="0.45">
      <c r="B56" s="194"/>
    </row>
    <row r="57" spans="2:2" s="188" customFormat="1" x14ac:dyDescent="0.45">
      <c r="B57" s="194"/>
    </row>
    <row r="58" spans="2:2" s="188" customFormat="1" x14ac:dyDescent="0.45">
      <c r="B58" s="194"/>
    </row>
    <row r="59" spans="2:2" s="188" customFormat="1" x14ac:dyDescent="0.45">
      <c r="B59" s="194"/>
    </row>
    <row r="60" spans="2:2" s="188" customFormat="1" x14ac:dyDescent="0.45">
      <c r="B60" s="194"/>
    </row>
    <row r="61" spans="2:2" s="188" customFormat="1" x14ac:dyDescent="0.45">
      <c r="B61" s="194"/>
    </row>
    <row r="62" spans="2:2" s="188" customFormat="1" x14ac:dyDescent="0.45">
      <c r="B62" s="194"/>
    </row>
    <row r="63" spans="2:2" s="188" customFormat="1" x14ac:dyDescent="0.45">
      <c r="B63" s="194"/>
    </row>
    <row r="64" spans="2:2" s="188" customFormat="1" x14ac:dyDescent="0.45">
      <c r="B64" s="194"/>
    </row>
    <row r="65" spans="2:2" s="188" customFormat="1" x14ac:dyDescent="0.45">
      <c r="B65" s="194"/>
    </row>
    <row r="66" spans="2:2" s="188" customFormat="1" x14ac:dyDescent="0.45">
      <c r="B66" s="194"/>
    </row>
    <row r="67" spans="2:2" s="188" customFormat="1" x14ac:dyDescent="0.45">
      <c r="B67" s="194"/>
    </row>
    <row r="68" spans="2:2" s="188" customFormat="1" x14ac:dyDescent="0.45">
      <c r="B68" s="194"/>
    </row>
    <row r="69" spans="2:2" s="188" customFormat="1" x14ac:dyDescent="0.45">
      <c r="B69" s="194"/>
    </row>
    <row r="70" spans="2:2" s="188" customFormat="1" x14ac:dyDescent="0.45">
      <c r="B70" s="194"/>
    </row>
    <row r="71" spans="2:2" s="188" customFormat="1" x14ac:dyDescent="0.45">
      <c r="B71" s="194"/>
    </row>
    <row r="72" spans="2:2" s="188" customFormat="1" x14ac:dyDescent="0.45">
      <c r="B72" s="194"/>
    </row>
    <row r="73" spans="2:2" s="188" customFormat="1" x14ac:dyDescent="0.45">
      <c r="B73" s="194"/>
    </row>
    <row r="74" spans="2:2" s="188" customFormat="1" x14ac:dyDescent="0.45">
      <c r="B74" s="194"/>
    </row>
    <row r="75" spans="2:2" s="188" customFormat="1" x14ac:dyDescent="0.45">
      <c r="B75" s="194"/>
    </row>
    <row r="76" spans="2:2" s="188" customFormat="1" x14ac:dyDescent="0.45">
      <c r="B76" s="194"/>
    </row>
    <row r="77" spans="2:2" s="188" customFormat="1" x14ac:dyDescent="0.45">
      <c r="B77" s="194"/>
    </row>
    <row r="78" spans="2:2" s="188" customFormat="1" x14ac:dyDescent="0.45">
      <c r="B78" s="194"/>
    </row>
    <row r="79" spans="2:2" s="188" customFormat="1" x14ac:dyDescent="0.45">
      <c r="B79" s="194"/>
    </row>
    <row r="80" spans="2:2" s="188" customFormat="1" x14ac:dyDescent="0.45">
      <c r="B80" s="194"/>
    </row>
    <row r="81" spans="2:2" s="188" customFormat="1" x14ac:dyDescent="0.45">
      <c r="B81" s="194"/>
    </row>
    <row r="82" spans="2:2" s="188" customFormat="1" x14ac:dyDescent="0.45">
      <c r="B82" s="194"/>
    </row>
    <row r="83" spans="2:2" s="188" customFormat="1" x14ac:dyDescent="0.45">
      <c r="B83" s="194"/>
    </row>
    <row r="84" spans="2:2" s="188" customFormat="1" x14ac:dyDescent="0.45">
      <c r="B84" s="194"/>
    </row>
    <row r="85" spans="2:2" s="188" customFormat="1" x14ac:dyDescent="0.45">
      <c r="B85" s="194"/>
    </row>
    <row r="86" spans="2:2" s="188" customFormat="1" x14ac:dyDescent="0.45">
      <c r="B86" s="194"/>
    </row>
    <row r="87" spans="2:2" s="188" customFormat="1" x14ac:dyDescent="0.45">
      <c r="B87" s="194"/>
    </row>
    <row r="88" spans="2:2" s="188" customFormat="1" x14ac:dyDescent="0.45">
      <c r="B88" s="194"/>
    </row>
    <row r="89" spans="2:2" s="188" customFormat="1" x14ac:dyDescent="0.45">
      <c r="B89" s="194"/>
    </row>
    <row r="90" spans="2:2" s="188" customFormat="1" x14ac:dyDescent="0.45">
      <c r="B90" s="194"/>
    </row>
    <row r="91" spans="2:2" s="188" customFormat="1" x14ac:dyDescent="0.45">
      <c r="B91" s="194"/>
    </row>
    <row r="92" spans="2:2" s="188" customFormat="1" x14ac:dyDescent="0.45">
      <c r="B92" s="194"/>
    </row>
    <row r="93" spans="2:2" s="188" customFormat="1" x14ac:dyDescent="0.45">
      <c r="B93" s="194"/>
    </row>
    <row r="94" spans="2:2" s="188" customFormat="1" x14ac:dyDescent="0.45">
      <c r="B94" s="194"/>
    </row>
    <row r="95" spans="2:2" s="188" customFormat="1" x14ac:dyDescent="0.45">
      <c r="B95" s="194"/>
    </row>
    <row r="96" spans="2:2" s="188" customFormat="1" x14ac:dyDescent="0.45">
      <c r="B96" s="194"/>
    </row>
    <row r="97" spans="2:2" s="188" customFormat="1" x14ac:dyDescent="0.45">
      <c r="B97" s="194"/>
    </row>
    <row r="98" spans="2:2" s="188" customFormat="1" x14ac:dyDescent="0.45">
      <c r="B98" s="194"/>
    </row>
    <row r="99" spans="2:2" s="188" customFormat="1" x14ac:dyDescent="0.45">
      <c r="B99" s="194"/>
    </row>
    <row r="100" spans="2:2" s="188" customFormat="1" x14ac:dyDescent="0.45">
      <c r="B100" s="194"/>
    </row>
    <row r="101" spans="2:2" s="188" customFormat="1" x14ac:dyDescent="0.45">
      <c r="B101" s="194"/>
    </row>
    <row r="102" spans="2:2" s="188" customFormat="1" x14ac:dyDescent="0.45">
      <c r="B102" s="194"/>
    </row>
    <row r="103" spans="2:2" s="188" customFormat="1" x14ac:dyDescent="0.45">
      <c r="B103" s="194"/>
    </row>
    <row r="104" spans="2:2" s="188" customFormat="1" x14ac:dyDescent="0.45">
      <c r="B104" s="194"/>
    </row>
    <row r="105" spans="2:2" s="188" customFormat="1" x14ac:dyDescent="0.45">
      <c r="B105" s="194"/>
    </row>
    <row r="106" spans="2:2" s="188" customFormat="1" x14ac:dyDescent="0.45">
      <c r="B106" s="194"/>
    </row>
    <row r="107" spans="2:2" s="188" customFormat="1" x14ac:dyDescent="0.45">
      <c r="B107" s="194"/>
    </row>
    <row r="108" spans="2:2" s="188" customFormat="1" x14ac:dyDescent="0.45">
      <c r="B108" s="194"/>
    </row>
    <row r="109" spans="2:2" s="188" customFormat="1" x14ac:dyDescent="0.45">
      <c r="B109" s="194"/>
    </row>
    <row r="110" spans="2:2" s="188" customFormat="1" x14ac:dyDescent="0.45">
      <c r="B110" s="194"/>
    </row>
    <row r="111" spans="2:2" s="188" customFormat="1" x14ac:dyDescent="0.45">
      <c r="B111" s="194"/>
    </row>
    <row r="112" spans="2:2" s="188" customFormat="1" x14ac:dyDescent="0.45">
      <c r="B112" s="194"/>
    </row>
    <row r="113" spans="2:2" s="188" customFormat="1" x14ac:dyDescent="0.45">
      <c r="B113" s="194"/>
    </row>
    <row r="114" spans="2:2" s="188" customFormat="1" x14ac:dyDescent="0.45">
      <c r="B114" s="194"/>
    </row>
    <row r="115" spans="2:2" s="188" customFormat="1" x14ac:dyDescent="0.45">
      <c r="B115" s="194"/>
    </row>
    <row r="116" spans="2:2" s="188" customFormat="1" x14ac:dyDescent="0.45">
      <c r="B116" s="194"/>
    </row>
    <row r="117" spans="2:2" s="188" customFormat="1" x14ac:dyDescent="0.45">
      <c r="B117" s="194"/>
    </row>
    <row r="118" spans="2:2" s="188" customFormat="1" x14ac:dyDescent="0.45">
      <c r="B118" s="194"/>
    </row>
    <row r="119" spans="2:2" s="188" customFormat="1" x14ac:dyDescent="0.45">
      <c r="B119" s="194"/>
    </row>
    <row r="120" spans="2:2" s="188" customFormat="1" x14ac:dyDescent="0.45">
      <c r="B120" s="194"/>
    </row>
    <row r="121" spans="2:2" s="188" customFormat="1" x14ac:dyDescent="0.45">
      <c r="B121" s="194"/>
    </row>
    <row r="122" spans="2:2" s="188" customFormat="1" x14ac:dyDescent="0.45">
      <c r="B122" s="194"/>
    </row>
    <row r="123" spans="2:2" s="188" customFormat="1" x14ac:dyDescent="0.45">
      <c r="B123" s="194"/>
    </row>
    <row r="124" spans="2:2" s="188" customFormat="1" x14ac:dyDescent="0.45">
      <c r="B124" s="194"/>
    </row>
    <row r="125" spans="2:2" s="188" customFormat="1" x14ac:dyDescent="0.45">
      <c r="B125" s="194"/>
    </row>
    <row r="126" spans="2:2" s="188" customFormat="1" x14ac:dyDescent="0.45">
      <c r="B126" s="194"/>
    </row>
    <row r="127" spans="2:2" s="188" customFormat="1" x14ac:dyDescent="0.45">
      <c r="B127" s="194"/>
    </row>
    <row r="128" spans="2:2" s="188" customFormat="1" x14ac:dyDescent="0.45">
      <c r="B128" s="194"/>
    </row>
    <row r="129" spans="2:2" s="188" customFormat="1" x14ac:dyDescent="0.45">
      <c r="B129" s="194"/>
    </row>
    <row r="130" spans="2:2" s="188" customFormat="1" x14ac:dyDescent="0.45">
      <c r="B130" s="194"/>
    </row>
    <row r="131" spans="2:2" s="188" customFormat="1" x14ac:dyDescent="0.45">
      <c r="B131" s="194"/>
    </row>
    <row r="132" spans="2:2" s="188" customFormat="1" x14ac:dyDescent="0.45">
      <c r="B132" s="194"/>
    </row>
    <row r="133" spans="2:2" s="188" customFormat="1" x14ac:dyDescent="0.45">
      <c r="B133" s="194"/>
    </row>
    <row r="134" spans="2:2" s="188" customFormat="1" x14ac:dyDescent="0.45">
      <c r="B134" s="194"/>
    </row>
    <row r="135" spans="2:2" s="188" customFormat="1" x14ac:dyDescent="0.45">
      <c r="B135" s="194"/>
    </row>
    <row r="136" spans="2:2" s="188" customFormat="1" x14ac:dyDescent="0.45">
      <c r="B136" s="194"/>
    </row>
    <row r="137" spans="2:2" s="188" customFormat="1" x14ac:dyDescent="0.45">
      <c r="B137" s="194"/>
    </row>
    <row r="138" spans="2:2" s="188" customFormat="1" x14ac:dyDescent="0.45">
      <c r="B138" s="194"/>
    </row>
    <row r="139" spans="2:2" s="188" customFormat="1" x14ac:dyDescent="0.45">
      <c r="B139" s="194"/>
    </row>
    <row r="140" spans="2:2" s="188" customFormat="1" x14ac:dyDescent="0.45">
      <c r="B140" s="194"/>
    </row>
    <row r="141" spans="2:2" s="188" customFormat="1" x14ac:dyDescent="0.45">
      <c r="B141" s="194"/>
    </row>
    <row r="142" spans="2:2" s="188" customFormat="1" x14ac:dyDescent="0.45">
      <c r="B142" s="194"/>
    </row>
    <row r="143" spans="2:2" s="188" customFormat="1" x14ac:dyDescent="0.45">
      <c r="B143" s="194"/>
    </row>
    <row r="144" spans="2:2" s="188" customFormat="1" x14ac:dyDescent="0.45">
      <c r="B144" s="194"/>
    </row>
    <row r="145" spans="2:2" s="188" customFormat="1" x14ac:dyDescent="0.45">
      <c r="B145" s="194"/>
    </row>
    <row r="146" spans="2:2" s="188" customFormat="1" x14ac:dyDescent="0.45">
      <c r="B146" s="194"/>
    </row>
    <row r="147" spans="2:2" s="188" customFormat="1" x14ac:dyDescent="0.45">
      <c r="B147" s="194"/>
    </row>
    <row r="148" spans="2:2" s="188" customFormat="1" x14ac:dyDescent="0.45">
      <c r="B148" s="194"/>
    </row>
    <row r="149" spans="2:2" s="188" customFormat="1" x14ac:dyDescent="0.45">
      <c r="B149" s="194"/>
    </row>
    <row r="150" spans="2:2" s="188" customFormat="1" x14ac:dyDescent="0.45">
      <c r="B150" s="194"/>
    </row>
    <row r="151" spans="2:2" s="188" customFormat="1" x14ac:dyDescent="0.45">
      <c r="B151" s="194"/>
    </row>
    <row r="152" spans="2:2" s="188" customFormat="1" x14ac:dyDescent="0.45">
      <c r="B152" s="194"/>
    </row>
    <row r="153" spans="2:2" s="188" customFormat="1" x14ac:dyDescent="0.45">
      <c r="B153" s="194"/>
    </row>
    <row r="154" spans="2:2" s="188" customFormat="1" x14ac:dyDescent="0.45">
      <c r="B154" s="194"/>
    </row>
    <row r="155" spans="2:2" s="188" customFormat="1" x14ac:dyDescent="0.45">
      <c r="B155" s="194"/>
    </row>
    <row r="156" spans="2:2" s="188" customFormat="1" x14ac:dyDescent="0.45">
      <c r="B156" s="194"/>
    </row>
    <row r="157" spans="2:2" s="188" customFormat="1" x14ac:dyDescent="0.45">
      <c r="B157" s="194"/>
    </row>
    <row r="158" spans="2:2" s="188" customFormat="1" x14ac:dyDescent="0.45">
      <c r="B158" s="194"/>
    </row>
    <row r="159" spans="2:2" s="188" customFormat="1" x14ac:dyDescent="0.45">
      <c r="B159" s="194"/>
    </row>
    <row r="160" spans="2:2" s="188" customFormat="1" x14ac:dyDescent="0.45">
      <c r="B160" s="194"/>
    </row>
    <row r="161" spans="2:2" s="188" customFormat="1" x14ac:dyDescent="0.45">
      <c r="B161" s="194"/>
    </row>
    <row r="162" spans="2:2" s="188" customFormat="1" x14ac:dyDescent="0.45">
      <c r="B162" s="194"/>
    </row>
    <row r="163" spans="2:2" s="188" customFormat="1" x14ac:dyDescent="0.45">
      <c r="B163" s="194"/>
    </row>
    <row r="164" spans="2:2" s="188" customFormat="1" x14ac:dyDescent="0.45">
      <c r="B164" s="194"/>
    </row>
    <row r="165" spans="2:2" s="188" customFormat="1" x14ac:dyDescent="0.45">
      <c r="B165" s="194"/>
    </row>
    <row r="166" spans="2:2" s="188" customFormat="1" x14ac:dyDescent="0.45">
      <c r="B166" s="194"/>
    </row>
    <row r="167" spans="2:2" s="188" customFormat="1" x14ac:dyDescent="0.45">
      <c r="B167" s="194"/>
    </row>
    <row r="168" spans="2:2" s="188" customFormat="1" x14ac:dyDescent="0.45">
      <c r="B168" s="194"/>
    </row>
    <row r="169" spans="2:2" s="188" customFormat="1" x14ac:dyDescent="0.45">
      <c r="B169" s="194"/>
    </row>
    <row r="170" spans="2:2" s="188" customFormat="1" x14ac:dyDescent="0.45">
      <c r="B170" s="194"/>
    </row>
    <row r="171" spans="2:2" s="188" customFormat="1" x14ac:dyDescent="0.45">
      <c r="B171" s="194"/>
    </row>
    <row r="172" spans="2:2" s="188" customFormat="1" x14ac:dyDescent="0.45">
      <c r="B172" s="194"/>
    </row>
    <row r="173" spans="2:2" s="188" customFormat="1" x14ac:dyDescent="0.45">
      <c r="B173" s="194"/>
    </row>
    <row r="174" spans="2:2" s="188" customFormat="1" x14ac:dyDescent="0.45">
      <c r="B174" s="194"/>
    </row>
    <row r="175" spans="2:2" s="188" customFormat="1" x14ac:dyDescent="0.45">
      <c r="B175" s="194"/>
    </row>
    <row r="176" spans="2:2" s="188" customFormat="1" x14ac:dyDescent="0.45">
      <c r="B176" s="194"/>
    </row>
    <row r="177" spans="2:2" s="188" customFormat="1" x14ac:dyDescent="0.45">
      <c r="B177" s="194"/>
    </row>
    <row r="178" spans="2:2" s="188" customFormat="1" x14ac:dyDescent="0.45">
      <c r="B178" s="194"/>
    </row>
    <row r="179" spans="2:2" s="188" customFormat="1" x14ac:dyDescent="0.45">
      <c r="B179" s="194"/>
    </row>
    <row r="180" spans="2:2" s="188" customFormat="1" x14ac:dyDescent="0.45">
      <c r="B180" s="194"/>
    </row>
    <row r="181" spans="2:2" s="188" customFormat="1" x14ac:dyDescent="0.45">
      <c r="B181" s="194"/>
    </row>
    <row r="182" spans="2:2" s="188" customFormat="1" x14ac:dyDescent="0.45">
      <c r="B182" s="194"/>
    </row>
    <row r="183" spans="2:2" s="188" customFormat="1" x14ac:dyDescent="0.45">
      <c r="B183" s="194"/>
    </row>
    <row r="184" spans="2:2" s="188" customFormat="1" x14ac:dyDescent="0.45">
      <c r="B184" s="194"/>
    </row>
    <row r="185" spans="2:2" s="188" customFormat="1" x14ac:dyDescent="0.45">
      <c r="B185" s="194"/>
    </row>
    <row r="186" spans="2:2" s="188" customFormat="1" x14ac:dyDescent="0.45">
      <c r="B186" s="194"/>
    </row>
    <row r="187" spans="2:2" s="188" customFormat="1" x14ac:dyDescent="0.45">
      <c r="B187" s="194"/>
    </row>
    <row r="188" spans="2:2" s="188" customFormat="1" x14ac:dyDescent="0.45">
      <c r="B188" s="194"/>
    </row>
    <row r="189" spans="2:2" s="188" customFormat="1" x14ac:dyDescent="0.45">
      <c r="B189" s="194"/>
    </row>
    <row r="190" spans="2:2" s="188" customFormat="1" x14ac:dyDescent="0.45">
      <c r="B190" s="194"/>
    </row>
    <row r="191" spans="2:2" s="188" customFormat="1" x14ac:dyDescent="0.45">
      <c r="B191" s="194"/>
    </row>
    <row r="192" spans="2:2" s="188" customFormat="1" x14ac:dyDescent="0.45">
      <c r="B192" s="194"/>
    </row>
    <row r="193" spans="2:2" s="188" customFormat="1" x14ac:dyDescent="0.45">
      <c r="B193" s="194"/>
    </row>
    <row r="194" spans="2:2" s="188" customFormat="1" x14ac:dyDescent="0.45">
      <c r="B194" s="194"/>
    </row>
    <row r="195" spans="2:2" s="188" customFormat="1" x14ac:dyDescent="0.45">
      <c r="B195" s="194"/>
    </row>
    <row r="196" spans="2:2" s="188" customFormat="1" x14ac:dyDescent="0.45">
      <c r="B196" s="194"/>
    </row>
    <row r="197" spans="2:2" s="188" customFormat="1" x14ac:dyDescent="0.45">
      <c r="B197" s="194"/>
    </row>
    <row r="198" spans="2:2" s="188" customFormat="1" x14ac:dyDescent="0.45">
      <c r="B198" s="194"/>
    </row>
    <row r="199" spans="2:2" s="188" customFormat="1" x14ac:dyDescent="0.45">
      <c r="B199" s="194"/>
    </row>
    <row r="200" spans="2:2" s="188" customFormat="1" x14ac:dyDescent="0.45">
      <c r="B200" s="194"/>
    </row>
    <row r="201" spans="2:2" s="188" customFormat="1" x14ac:dyDescent="0.45">
      <c r="B201" s="194"/>
    </row>
    <row r="202" spans="2:2" s="188" customFormat="1" x14ac:dyDescent="0.45">
      <c r="B202" s="194"/>
    </row>
    <row r="203" spans="2:2" s="188" customFormat="1" x14ac:dyDescent="0.45">
      <c r="B203" s="194"/>
    </row>
    <row r="204" spans="2:2" s="188" customFormat="1" x14ac:dyDescent="0.45">
      <c r="B204" s="194"/>
    </row>
    <row r="205" spans="2:2" s="188" customFormat="1" x14ac:dyDescent="0.45">
      <c r="B205" s="194"/>
    </row>
    <row r="206" spans="2:2" s="188" customFormat="1" x14ac:dyDescent="0.45">
      <c r="B206" s="194"/>
    </row>
    <row r="207" spans="2:2" s="188" customFormat="1" x14ac:dyDescent="0.45">
      <c r="B207" s="194"/>
    </row>
    <row r="208" spans="2:2" s="188" customFormat="1" x14ac:dyDescent="0.45">
      <c r="B208" s="194"/>
    </row>
    <row r="209" spans="2:2" s="188" customFormat="1" x14ac:dyDescent="0.45">
      <c r="B209" s="194"/>
    </row>
    <row r="210" spans="2:2" s="188" customFormat="1" x14ac:dyDescent="0.45">
      <c r="B210" s="194"/>
    </row>
    <row r="211" spans="2:2" s="188" customFormat="1" x14ac:dyDescent="0.45">
      <c r="B211" s="194"/>
    </row>
    <row r="212" spans="2:2" s="188" customFormat="1" x14ac:dyDescent="0.45">
      <c r="B212" s="194"/>
    </row>
    <row r="213" spans="2:2" s="188" customFormat="1" x14ac:dyDescent="0.45">
      <c r="B213" s="194"/>
    </row>
    <row r="214" spans="2:2" s="188" customFormat="1" x14ac:dyDescent="0.45">
      <c r="B214" s="194"/>
    </row>
    <row r="215" spans="2:2" s="188" customFormat="1" x14ac:dyDescent="0.45">
      <c r="B215" s="194"/>
    </row>
    <row r="216" spans="2:2" s="188" customFormat="1" x14ac:dyDescent="0.45">
      <c r="B216" s="194"/>
    </row>
    <row r="217" spans="2:2" s="188" customFormat="1" x14ac:dyDescent="0.45">
      <c r="B217" s="194"/>
    </row>
    <row r="218" spans="2:2" s="188" customFormat="1" x14ac:dyDescent="0.45">
      <c r="B218" s="194"/>
    </row>
    <row r="219" spans="2:2" s="188" customFormat="1" x14ac:dyDescent="0.45">
      <c r="B219" s="194"/>
    </row>
    <row r="220" spans="2:2" s="188" customFormat="1" x14ac:dyDescent="0.45">
      <c r="B220" s="194"/>
    </row>
    <row r="221" spans="2:2" s="188" customFormat="1" x14ac:dyDescent="0.45">
      <c r="B221" s="194"/>
    </row>
    <row r="222" spans="2:2" s="188" customFormat="1" x14ac:dyDescent="0.45">
      <c r="B222" s="194"/>
    </row>
    <row r="223" spans="2:2" s="188" customFormat="1" x14ac:dyDescent="0.45">
      <c r="B223" s="194"/>
    </row>
    <row r="224" spans="2:2" s="188" customFormat="1" x14ac:dyDescent="0.45">
      <c r="B224" s="194"/>
    </row>
    <row r="225" spans="2:2" s="188" customFormat="1" x14ac:dyDescent="0.45">
      <c r="B225" s="194"/>
    </row>
    <row r="226" spans="2:2" s="188" customFormat="1" x14ac:dyDescent="0.45">
      <c r="B226" s="194"/>
    </row>
    <row r="227" spans="2:2" s="188" customFormat="1" x14ac:dyDescent="0.45">
      <c r="B227" s="194"/>
    </row>
    <row r="228" spans="2:2" s="188" customFormat="1" x14ac:dyDescent="0.45">
      <c r="B228" s="194"/>
    </row>
    <row r="229" spans="2:2" s="188" customFormat="1" x14ac:dyDescent="0.45">
      <c r="B229" s="194"/>
    </row>
    <row r="230" spans="2:2" s="188" customFormat="1" x14ac:dyDescent="0.45">
      <c r="B230" s="194"/>
    </row>
    <row r="231" spans="2:2" s="188" customFormat="1" x14ac:dyDescent="0.45">
      <c r="B231" s="194"/>
    </row>
    <row r="232" spans="2:2" s="188" customFormat="1" x14ac:dyDescent="0.45">
      <c r="B232" s="194"/>
    </row>
    <row r="233" spans="2:2" s="188" customFormat="1" x14ac:dyDescent="0.45">
      <c r="B233" s="194"/>
    </row>
    <row r="234" spans="2:2" s="188" customFormat="1" x14ac:dyDescent="0.45">
      <c r="B234" s="194"/>
    </row>
    <row r="235" spans="2:2" s="188" customFormat="1" x14ac:dyDescent="0.45">
      <c r="B235" s="194"/>
    </row>
    <row r="236" spans="2:2" s="188" customFormat="1" x14ac:dyDescent="0.45">
      <c r="B236" s="194"/>
    </row>
    <row r="237" spans="2:2" s="188" customFormat="1" x14ac:dyDescent="0.45">
      <c r="B237" s="194"/>
    </row>
    <row r="238" spans="2:2" s="188" customFormat="1" x14ac:dyDescent="0.45">
      <c r="B238" s="194"/>
    </row>
    <row r="239" spans="2:2" s="188" customFormat="1" x14ac:dyDescent="0.45">
      <c r="B239" s="194"/>
    </row>
    <row r="240" spans="2:2" s="188" customFormat="1" x14ac:dyDescent="0.45">
      <c r="B240" s="194"/>
    </row>
    <row r="241" spans="2:2" s="188" customFormat="1" x14ac:dyDescent="0.45">
      <c r="B241" s="194"/>
    </row>
    <row r="242" spans="2:2" s="188" customFormat="1" x14ac:dyDescent="0.45">
      <c r="B242" s="194"/>
    </row>
    <row r="243" spans="2:2" s="188" customFormat="1" x14ac:dyDescent="0.45">
      <c r="B243" s="194"/>
    </row>
    <row r="244" spans="2:2" s="188" customFormat="1" x14ac:dyDescent="0.45">
      <c r="B244" s="194"/>
    </row>
    <row r="245" spans="2:2" s="188" customFormat="1" x14ac:dyDescent="0.45">
      <c r="B245" s="194"/>
    </row>
    <row r="246" spans="2:2" s="188" customFormat="1" x14ac:dyDescent="0.45">
      <c r="B246" s="194"/>
    </row>
    <row r="247" spans="2:2" s="188" customFormat="1" x14ac:dyDescent="0.45">
      <c r="B247" s="194"/>
    </row>
    <row r="248" spans="2:2" s="188" customFormat="1" x14ac:dyDescent="0.45">
      <c r="B248" s="194"/>
    </row>
    <row r="249" spans="2:2" s="188" customFormat="1" x14ac:dyDescent="0.45">
      <c r="B249" s="194"/>
    </row>
    <row r="250" spans="2:2" s="188" customFormat="1" x14ac:dyDescent="0.45">
      <c r="B250" s="194"/>
    </row>
    <row r="251" spans="2:2" s="188" customFormat="1" x14ac:dyDescent="0.45">
      <c r="B251" s="194"/>
    </row>
    <row r="252" spans="2:2" s="188" customFormat="1" x14ac:dyDescent="0.45">
      <c r="B252" s="194"/>
    </row>
    <row r="253" spans="2:2" s="188" customFormat="1" x14ac:dyDescent="0.45">
      <c r="B253" s="194"/>
    </row>
    <row r="254" spans="2:2" s="188" customFormat="1" x14ac:dyDescent="0.45">
      <c r="B254" s="194"/>
    </row>
    <row r="255" spans="2:2" s="188" customFormat="1" x14ac:dyDescent="0.45">
      <c r="B255" s="194"/>
    </row>
    <row r="256" spans="2:2" s="188" customFormat="1" x14ac:dyDescent="0.45">
      <c r="B256" s="194"/>
    </row>
    <row r="257" spans="2:2" s="188" customFormat="1" x14ac:dyDescent="0.45">
      <c r="B257" s="194"/>
    </row>
    <row r="258" spans="2:2" s="188" customFormat="1" x14ac:dyDescent="0.45">
      <c r="B258" s="194"/>
    </row>
    <row r="259" spans="2:2" s="188" customFormat="1" x14ac:dyDescent="0.45">
      <c r="B259" s="194"/>
    </row>
    <row r="260" spans="2:2" s="188" customFormat="1" x14ac:dyDescent="0.45">
      <c r="B260" s="194"/>
    </row>
    <row r="261" spans="2:2" s="188" customFormat="1" x14ac:dyDescent="0.45">
      <c r="B261" s="194"/>
    </row>
    <row r="262" spans="2:2" s="188" customFormat="1" x14ac:dyDescent="0.45">
      <c r="B262" s="194"/>
    </row>
    <row r="263" spans="2:2" s="188" customFormat="1" x14ac:dyDescent="0.45">
      <c r="B263" s="194"/>
    </row>
    <row r="264" spans="2:2" s="188" customFormat="1" x14ac:dyDescent="0.45">
      <c r="B264" s="194"/>
    </row>
    <row r="265" spans="2:2" s="188" customFormat="1" x14ac:dyDescent="0.45">
      <c r="B265" s="194"/>
    </row>
    <row r="266" spans="2:2" s="188" customFormat="1" x14ac:dyDescent="0.45">
      <c r="B266" s="194"/>
    </row>
    <row r="267" spans="2:2" s="188" customFormat="1" x14ac:dyDescent="0.45">
      <c r="B267" s="194"/>
    </row>
    <row r="268" spans="2:2" s="188" customFormat="1" x14ac:dyDescent="0.45">
      <c r="B268" s="194"/>
    </row>
    <row r="269" spans="2:2" s="188" customFormat="1" x14ac:dyDescent="0.45">
      <c r="B269" s="194"/>
    </row>
    <row r="270" spans="2:2" s="188" customFormat="1" x14ac:dyDescent="0.45">
      <c r="B270" s="194"/>
    </row>
    <row r="271" spans="2:2" s="188" customFormat="1" x14ac:dyDescent="0.45">
      <c r="B271" s="194"/>
    </row>
    <row r="272" spans="2:2" s="188" customFormat="1" x14ac:dyDescent="0.45">
      <c r="B272" s="194"/>
    </row>
    <row r="273" spans="2:2" s="188" customFormat="1" x14ac:dyDescent="0.45">
      <c r="B273" s="194"/>
    </row>
    <row r="274" spans="2:2" s="188" customFormat="1" x14ac:dyDescent="0.45">
      <c r="B274" s="194"/>
    </row>
    <row r="275" spans="2:2" s="188" customFormat="1" x14ac:dyDescent="0.45">
      <c r="B275" s="194"/>
    </row>
    <row r="276" spans="2:2" s="188" customFormat="1" x14ac:dyDescent="0.45">
      <c r="B276" s="194"/>
    </row>
    <row r="277" spans="2:2" s="188" customFormat="1" x14ac:dyDescent="0.45">
      <c r="B277" s="194"/>
    </row>
    <row r="278" spans="2:2" s="188" customFormat="1" x14ac:dyDescent="0.45">
      <c r="B278" s="194"/>
    </row>
    <row r="279" spans="2:2" s="188" customFormat="1" x14ac:dyDescent="0.45">
      <c r="B279" s="194"/>
    </row>
  </sheetData>
  <pageMargins left="0.7" right="0.7" top="0.75" bottom="0.75" header="0.3" footer="0.3"/>
  <pageSetup paperSize="9" scale="73" orientation="portrait" horizontalDpi="4294967293"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
  <sheetViews>
    <sheetView topLeftCell="A3" zoomScale="75" zoomScaleNormal="75" zoomScalePageLayoutView="75" workbookViewId="0">
      <selection activeCell="A3" sqref="A3:A4"/>
    </sheetView>
  </sheetViews>
  <sheetFormatPr defaultColWidth="8.86328125" defaultRowHeight="14.25" x14ac:dyDescent="0.45"/>
  <cols>
    <col min="1" max="34" width="99.3984375" customWidth="1"/>
  </cols>
  <sheetData>
    <row r="1" spans="1:12" s="1" customFormat="1" ht="36" customHeight="1" thickBot="1" x14ac:dyDescent="0.5">
      <c r="A1" s="35" t="s">
        <v>906</v>
      </c>
      <c r="B1" s="35" t="s">
        <v>882</v>
      </c>
      <c r="C1" s="35" t="s">
        <v>886</v>
      </c>
      <c r="D1" s="34" t="s">
        <v>884</v>
      </c>
      <c r="E1" s="34" t="s">
        <v>907</v>
      </c>
      <c r="F1" s="34" t="s">
        <v>908</v>
      </c>
      <c r="G1" s="36" t="s">
        <v>888</v>
      </c>
      <c r="H1" s="36" t="s">
        <v>890</v>
      </c>
      <c r="I1" s="36" t="s">
        <v>892</v>
      </c>
      <c r="J1" s="33" t="s">
        <v>895</v>
      </c>
      <c r="K1" s="33" t="s">
        <v>909</v>
      </c>
      <c r="L1" s="33" t="s">
        <v>910</v>
      </c>
    </row>
    <row r="2" spans="1:12" s="1" customFormat="1" ht="36" customHeight="1" thickBot="1" x14ac:dyDescent="0.5">
      <c r="A2" s="36" t="s">
        <v>881</v>
      </c>
      <c r="B2" s="34" t="s">
        <v>883</v>
      </c>
      <c r="C2" s="33" t="s">
        <v>911</v>
      </c>
      <c r="D2" s="36" t="s">
        <v>885</v>
      </c>
      <c r="E2" s="35" t="s">
        <v>887</v>
      </c>
      <c r="F2" s="33" t="s">
        <v>912</v>
      </c>
      <c r="G2" s="32" t="s">
        <v>889</v>
      </c>
      <c r="H2" s="37" t="s">
        <v>891</v>
      </c>
      <c r="I2" s="33" t="s">
        <v>893</v>
      </c>
      <c r="J2" s="36" t="s">
        <v>896</v>
      </c>
      <c r="K2" s="32" t="s">
        <v>894</v>
      </c>
      <c r="L2" s="37" t="s">
        <v>913</v>
      </c>
    </row>
    <row r="3" spans="1:12" ht="409.5" customHeight="1" x14ac:dyDescent="0.45">
      <c r="A3" s="269" t="s">
        <v>998</v>
      </c>
      <c r="B3" s="330" t="s">
        <v>988</v>
      </c>
      <c r="C3" s="330" t="s">
        <v>989</v>
      </c>
      <c r="D3" s="330" t="s">
        <v>990</v>
      </c>
      <c r="E3" s="330" t="s">
        <v>991</v>
      </c>
      <c r="F3" s="330" t="s">
        <v>981</v>
      </c>
      <c r="G3" s="330" t="s">
        <v>982</v>
      </c>
      <c r="H3" s="330" t="s">
        <v>983</v>
      </c>
      <c r="I3" s="330" t="s">
        <v>984</v>
      </c>
      <c r="J3" s="330" t="s">
        <v>985</v>
      </c>
      <c r="K3" s="330" t="s">
        <v>986</v>
      </c>
      <c r="L3" s="330" t="s">
        <v>987</v>
      </c>
    </row>
    <row r="4" spans="1:12" ht="339.75" customHeight="1" thickBot="1" x14ac:dyDescent="0.5">
      <c r="A4" s="269"/>
      <c r="B4" s="331"/>
      <c r="C4" s="331"/>
      <c r="D4" s="331"/>
      <c r="E4" s="331"/>
      <c r="F4" s="331"/>
      <c r="G4" s="331"/>
      <c r="H4" s="331"/>
      <c r="I4" s="331"/>
      <c r="J4" s="331"/>
      <c r="K4" s="331"/>
      <c r="L4" s="331"/>
    </row>
  </sheetData>
  <mergeCells count="12">
    <mergeCell ref="A3:A4"/>
    <mergeCell ref="B3:B4"/>
    <mergeCell ref="D3:D4"/>
    <mergeCell ref="E3:E4"/>
    <mergeCell ref="C3:C4"/>
    <mergeCell ref="L3:L4"/>
    <mergeCell ref="F3:F4"/>
    <mergeCell ref="G3:G4"/>
    <mergeCell ref="H3:H4"/>
    <mergeCell ref="I3:I4"/>
    <mergeCell ref="K3:K4"/>
    <mergeCell ref="J3:J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4"/>
  <sheetViews>
    <sheetView view="pageBreakPreview" zoomScale="85" zoomScaleNormal="70" zoomScaleSheetLayoutView="85" workbookViewId="0">
      <selection activeCell="A3" sqref="A3:J4"/>
    </sheetView>
  </sheetViews>
  <sheetFormatPr defaultColWidth="8.86328125" defaultRowHeight="14.25" x14ac:dyDescent="0.45"/>
  <cols>
    <col min="1" max="2" width="9.1328125" customWidth="1"/>
    <col min="9" max="9" width="9.1328125" customWidth="1"/>
    <col min="10" max="10" width="12.3984375" customWidth="1"/>
  </cols>
  <sheetData>
    <row r="1" spans="1:13" x14ac:dyDescent="0.45">
      <c r="A1" s="271" t="str">
        <f>CONCATENATE("Social Profile Analysis for ",M3)</f>
        <v xml:space="preserve">Social Profile Analysis for Lead Negotiator </v>
      </c>
      <c r="B1" s="271"/>
      <c r="C1" s="271"/>
      <c r="D1" s="271"/>
      <c r="E1" s="271"/>
      <c r="F1" s="271"/>
      <c r="G1" s="271"/>
      <c r="H1" s="271"/>
      <c r="I1" s="271"/>
      <c r="J1" s="271"/>
    </row>
    <row r="2" spans="1:13" x14ac:dyDescent="0.45">
      <c r="A2" s="271"/>
      <c r="B2" s="271"/>
      <c r="C2" s="271"/>
      <c r="D2" s="271"/>
      <c r="E2" s="271"/>
      <c r="F2" s="271"/>
      <c r="G2" s="271"/>
      <c r="H2" s="271"/>
      <c r="I2" s="271"/>
      <c r="J2" s="271"/>
    </row>
    <row r="3" spans="1:13" s="38" customFormat="1" ht="21" x14ac:dyDescent="0.45">
      <c r="A3" s="270" t="str">
        <f>IF('Social Style Questionnaire'!C207="Driver/Expressive",'Social Style Database'!B2, IF('Social Style Questionnaire'!C207="Driver/Analytical",'Social Style Database'!A2, IF('Social Style Questionnaire'!C207="Driver/Amiable",'Social Style Database'!C2, IF('Social Style Questionnaire'!C207="Analytical/Amiable",'Social Style Database'!I2, IF('Social Style Questionnaire'!C207="Analytical/Driver",'Social Style Database'!G2, IF('Social Style Questionnaire'!C207="Analytical/Expressive",'Social Style Database'!H2, IF('Social Style Questionnaire'!C207="Expressive/Driver",'Social Style Database'!E2, IF('Social Style Questionnaire'!C207="Expressive/Analytical",'Social Style Database'!D2, IF('Social Style Questionnaire'!C207="Expressive/Amiable",'Social Style Database'!F2, IF('Social Style Questionnaire'!C207="Amiable/Driver",'Social Style Database'!K2, IF('Social Style Questionnaire'!C207="Amiable/Analytical",'Social Style Database'!J2, IF('Social Style Questionnaire'!C207="Amiable/Expressive",'Social Style Database'!L2,"There is a problem.  Please notify the Instructor."))))))))))))</f>
        <v>There is a problem.  Please notify the Instructor.</v>
      </c>
      <c r="B3" s="270"/>
      <c r="C3" s="270"/>
      <c r="D3" s="270"/>
      <c r="E3" s="270"/>
      <c r="F3" s="270"/>
      <c r="G3" s="270"/>
      <c r="H3" s="270"/>
      <c r="I3" s="270"/>
      <c r="J3" s="270"/>
      <c r="M3" s="38" t="str">
        <f>CONCATENATE('Social Style Questionnaire'!B1, " ", 'Social Style Questionnaire'!B2)</f>
        <v xml:space="preserve">Lead Negotiator </v>
      </c>
    </row>
    <row r="4" spans="1:13" s="38" customFormat="1" ht="21" x14ac:dyDescent="0.45">
      <c r="A4" s="270"/>
      <c r="B4" s="270"/>
      <c r="C4" s="270"/>
      <c r="D4" s="270"/>
      <c r="E4" s="270"/>
      <c r="F4" s="270"/>
      <c r="G4" s="270"/>
      <c r="H4" s="270"/>
      <c r="I4" s="270"/>
      <c r="J4" s="270"/>
      <c r="M4" s="38" t="str">
        <f>A3</f>
        <v>There is a problem.  Please notify the Instructor.</v>
      </c>
    </row>
    <row r="11" spans="1:13" x14ac:dyDescent="0.45">
      <c r="H11" s="119">
        <f>'Social Style Questionnaire'!C194</f>
        <v>0</v>
      </c>
    </row>
    <row r="12" spans="1:13" x14ac:dyDescent="0.45">
      <c r="H12" s="113"/>
    </row>
    <row r="13" spans="1:13" x14ac:dyDescent="0.45">
      <c r="H13" s="118">
        <f>'Social Style Questionnaire'!C195</f>
        <v>0</v>
      </c>
    </row>
    <row r="14" spans="1:13" x14ac:dyDescent="0.45">
      <c r="H14" s="114"/>
    </row>
    <row r="15" spans="1:13" x14ac:dyDescent="0.45">
      <c r="H15" s="117">
        <f>'Social Style Questionnaire'!C196</f>
        <v>0</v>
      </c>
    </row>
    <row r="16" spans="1:13" x14ac:dyDescent="0.45">
      <c r="H16" s="114"/>
    </row>
    <row r="17" spans="1:10" x14ac:dyDescent="0.45">
      <c r="H17" s="116">
        <f>'Social Style Questionnaire'!C197</f>
        <v>0</v>
      </c>
      <c r="I17" s="115"/>
    </row>
    <row r="23" spans="1:10" ht="409.5" customHeight="1" x14ac:dyDescent="0.45">
      <c r="A23" s="269" t="str">
        <f>IF('Social Style Questionnaire'!C207="Driver/Expressive",'Social Style Database'!B3, IF('Social Style Questionnaire'!C207="Driver/Analytical",'Social Style Database'!A3, IF('Social Style Questionnaire'!C207="Driver/Amiable",'Social Style Database'!C3, IF('Social Style Questionnaire'!C207="Analytical/Amiable",'Social Style Database'!I3, IF('Social Style Questionnaire'!C207="Analytical/Driver",'Social Style Database'!G3, IF('Social Style Questionnaire'!C207="Analytical/Expressive",'Social Style Database'!H3, IF('Social Style Questionnaire'!C207="Expressive/Driver",'Social Style Database'!E3, IF('Social Style Questionnaire'!C207="Expressive/Analytical",'Social Style Database'!D3, IF('Social Style Questionnaire'!C207="Expressive/Amiable",'Social Style Database'!F3, IF('Social Style Questionnaire'!C207="Amiable/Driver",'Social Style Database'!K3, IF('Social Style Questionnaire'!C207="Amiable/Analytical",'Social Style Database'!J3, IF('Social Style Questionnaire'!C207="Amiable/Expressive",'Social Style Database'!L3,"Your style is interesting.  To generate your report, please contact your Instructor."))))))))))))</f>
        <v>Your style is interesting.  To generate your report, please contact your Instructor.</v>
      </c>
      <c r="B23" s="269"/>
      <c r="C23" s="269"/>
      <c r="D23" s="269"/>
      <c r="E23" s="269"/>
      <c r="F23" s="269"/>
      <c r="G23" s="269"/>
      <c r="H23" s="269"/>
      <c r="I23" s="269"/>
      <c r="J23" s="269"/>
    </row>
    <row r="24" spans="1:10" ht="165" customHeight="1" x14ac:dyDescent="0.45">
      <c r="A24" s="269"/>
      <c r="B24" s="269"/>
      <c r="C24" s="269"/>
      <c r="D24" s="269"/>
      <c r="E24" s="269"/>
      <c r="F24" s="269"/>
      <c r="G24" s="269"/>
      <c r="H24" s="269"/>
      <c r="I24" s="269"/>
      <c r="J24" s="269"/>
    </row>
  </sheetData>
  <mergeCells count="3">
    <mergeCell ref="A23:J24"/>
    <mergeCell ref="A3:J4"/>
    <mergeCell ref="A1:J2"/>
  </mergeCells>
  <printOptions horizontalCentered="1" verticalCentered="1"/>
  <pageMargins left="0" right="0" top="0" bottom="0" header="0" footer="0.01"/>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61543-75FF-4264-80F1-4A07A302D29E}">
  <sheetPr>
    <pageSetUpPr fitToPage="1"/>
  </sheetPr>
  <dimension ref="A1:Z108"/>
  <sheetViews>
    <sheetView topLeftCell="Q1" zoomScaleNormal="100" workbookViewId="0">
      <selection activeCell="R16" sqref="R16"/>
    </sheetView>
  </sheetViews>
  <sheetFormatPr defaultColWidth="9.1328125" defaultRowHeight="14.25" x14ac:dyDescent="0.45"/>
  <cols>
    <col min="1" max="1" width="12.59765625" style="2" customWidth="1"/>
    <col min="2" max="2" width="66.59765625" style="2" customWidth="1"/>
    <col min="3" max="3" width="46.3984375" style="1" customWidth="1"/>
    <col min="4" max="4" width="2" style="65" customWidth="1"/>
    <col min="5" max="15" width="9.1328125" style="65" customWidth="1"/>
    <col min="16" max="19" width="9.1328125" style="55" customWidth="1"/>
    <col min="20" max="22" width="9.1328125" style="2" customWidth="1"/>
    <col min="23" max="23" width="9.1328125" style="2"/>
    <col min="24" max="24" width="10.1328125" style="1" customWidth="1"/>
    <col min="25" max="16384" width="9.1328125" style="2"/>
  </cols>
  <sheetData>
    <row r="1" spans="1:26" ht="21.4" thickBot="1" x14ac:dyDescent="0.5">
      <c r="A1" s="85"/>
      <c r="B1" s="86" t="str">
        <f>CONCATENATE('Social Style Questionnaire'!B1:D1, " ", 'Social Style Questionnaire'!B2:D2)</f>
        <v xml:space="preserve">Lead Negotiator </v>
      </c>
      <c r="C1" s="87"/>
      <c r="T1" s="65"/>
      <c r="U1" s="65"/>
      <c r="V1" s="65"/>
      <c r="W1" s="55"/>
      <c r="X1" s="1" t="s">
        <v>1118</v>
      </c>
      <c r="Y1" s="55"/>
      <c r="Z1" s="55"/>
    </row>
    <row r="2" spans="1:26" ht="35.25" customHeight="1" thickBot="1" x14ac:dyDescent="0.5">
      <c r="A2" s="274" t="s">
        <v>919</v>
      </c>
      <c r="B2" s="276" t="s">
        <v>920</v>
      </c>
      <c r="C2" s="277"/>
      <c r="T2" s="65"/>
      <c r="U2" s="65"/>
      <c r="V2" s="65"/>
      <c r="W2" s="55"/>
      <c r="Y2" s="55"/>
      <c r="Z2" s="55"/>
    </row>
    <row r="3" spans="1:26" ht="18" customHeight="1" thickBot="1" x14ac:dyDescent="0.5">
      <c r="A3" s="274"/>
      <c r="B3" s="88" t="s">
        <v>921</v>
      </c>
      <c r="C3" s="10">
        <v>1</v>
      </c>
      <c r="T3" s="65"/>
      <c r="U3" s="65"/>
      <c r="V3" s="65"/>
      <c r="W3" s="55"/>
      <c r="X3" s="50" t="str">
        <f>IF(C3=1,"i","")</f>
        <v>i</v>
      </c>
      <c r="Y3" s="55"/>
      <c r="Z3" s="55"/>
    </row>
    <row r="4" spans="1:26" ht="18" customHeight="1" thickBot="1" x14ac:dyDescent="0.5">
      <c r="A4" s="274"/>
      <c r="B4" s="89" t="s">
        <v>922</v>
      </c>
      <c r="C4" s="10"/>
      <c r="T4" s="65"/>
      <c r="U4" s="65"/>
      <c r="V4" s="65"/>
      <c r="W4" s="55"/>
      <c r="X4" s="50" t="str">
        <f>IF(C4=1,"v","")</f>
        <v/>
      </c>
      <c r="Y4" s="55"/>
      <c r="Z4" s="55"/>
    </row>
    <row r="5" spans="1:26" ht="18" customHeight="1" thickBot="1" x14ac:dyDescent="0.5">
      <c r="A5" s="274"/>
      <c r="B5" s="89" t="s">
        <v>923</v>
      </c>
      <c r="C5" s="10"/>
      <c r="T5" s="65"/>
      <c r="U5" s="65"/>
      <c r="V5" s="65"/>
      <c r="W5" s="55"/>
      <c r="X5" s="50" t="str">
        <f>IF(C5=1,"p","")</f>
        <v/>
      </c>
      <c r="Y5" s="55"/>
      <c r="Z5" s="55"/>
    </row>
    <row r="6" spans="1:26" ht="18" customHeight="1" thickBot="1" x14ac:dyDescent="0.5">
      <c r="A6" s="274"/>
      <c r="B6" s="89" t="s">
        <v>924</v>
      </c>
      <c r="C6" s="10"/>
      <c r="T6" s="65"/>
      <c r="U6" s="65"/>
      <c r="V6" s="65"/>
      <c r="W6" s="55"/>
      <c r="X6" s="50" t="str">
        <f>IF(C6=1,"c","")</f>
        <v/>
      </c>
      <c r="Y6" s="55"/>
      <c r="Z6" s="55"/>
    </row>
    <row r="7" spans="1:26" ht="34.5" customHeight="1" thickBot="1" x14ac:dyDescent="0.5">
      <c r="A7" s="275"/>
      <c r="B7" s="88" t="s">
        <v>925</v>
      </c>
      <c r="C7" s="90"/>
      <c r="T7" s="65"/>
      <c r="U7" s="65"/>
      <c r="V7" s="65"/>
      <c r="W7" s="55"/>
      <c r="X7" s="50" t="str">
        <f>IF(C7=1,"l","")</f>
        <v/>
      </c>
      <c r="Y7" s="55"/>
      <c r="Z7" s="55"/>
    </row>
    <row r="8" spans="1:26" ht="33.75" customHeight="1" thickBot="1" x14ac:dyDescent="0.5">
      <c r="A8" s="91"/>
      <c r="B8" s="92"/>
      <c r="C8" s="93" t="str">
        <f>IF(C3+C4+C5+C6+C7&gt;1,"Please choose only 1 statement you most agree with",IF((C3+C4+C5+C6+C7)&lt;1,"Enter a 1 for the statement above you most agree with in response to the statement in yellow.",""))</f>
        <v/>
      </c>
      <c r="T8" s="65"/>
      <c r="U8" s="65"/>
      <c r="V8" s="65"/>
      <c r="W8" s="55"/>
      <c r="Y8" s="55"/>
      <c r="Z8" s="55"/>
    </row>
    <row r="9" spans="1:26" ht="13.5" customHeight="1" thickBot="1" x14ac:dyDescent="0.5">
      <c r="A9" s="91"/>
      <c r="B9" s="92"/>
      <c r="C9" s="94"/>
      <c r="T9" s="65"/>
      <c r="U9" s="65"/>
      <c r="V9" s="65"/>
      <c r="W9" s="55"/>
      <c r="Y9" s="55"/>
      <c r="Z9" s="55"/>
    </row>
    <row r="10" spans="1:26" ht="33.75" customHeight="1" thickBot="1" x14ac:dyDescent="0.5">
      <c r="A10" s="274" t="s">
        <v>926</v>
      </c>
      <c r="B10" s="276" t="s">
        <v>927</v>
      </c>
      <c r="C10" s="277"/>
      <c r="T10" s="65"/>
      <c r="U10" s="65"/>
      <c r="V10" s="65"/>
      <c r="W10" s="55"/>
      <c r="Y10" s="55"/>
      <c r="Z10" s="55"/>
    </row>
    <row r="11" spans="1:26" ht="14.85" customHeight="1" thickBot="1" x14ac:dyDescent="0.5">
      <c r="A11" s="274"/>
      <c r="B11" s="30" t="s">
        <v>928</v>
      </c>
      <c r="C11" s="10">
        <v>1</v>
      </c>
      <c r="T11" s="65"/>
      <c r="U11" s="65"/>
      <c r="V11" s="65"/>
      <c r="W11" s="55"/>
      <c r="X11" s="50" t="str">
        <f>IF(C11=1,"v","")</f>
        <v>v</v>
      </c>
      <c r="Y11" s="55"/>
      <c r="Z11" s="55"/>
    </row>
    <row r="12" spans="1:26" ht="25.9" thickBot="1" x14ac:dyDescent="0.5">
      <c r="A12" s="274"/>
      <c r="B12" s="95" t="s">
        <v>929</v>
      </c>
      <c r="C12" s="10"/>
      <c r="T12" s="65"/>
      <c r="U12" s="65"/>
      <c r="V12" s="65"/>
      <c r="W12" s="55"/>
      <c r="X12" s="50" t="str">
        <f>IF(C12=1,"p","")</f>
        <v/>
      </c>
      <c r="Y12" s="55"/>
      <c r="Z12" s="55"/>
    </row>
    <row r="13" spans="1:26" ht="14.85" customHeight="1" thickBot="1" x14ac:dyDescent="0.5">
      <c r="A13" s="274"/>
      <c r="B13" s="30" t="s">
        <v>930</v>
      </c>
      <c r="C13" s="10"/>
      <c r="T13" s="65"/>
      <c r="U13" s="65"/>
      <c r="V13" s="65"/>
      <c r="W13" s="55"/>
      <c r="X13" s="50" t="str">
        <f>IF(C13=1,"i","")</f>
        <v/>
      </c>
      <c r="Y13" s="55"/>
      <c r="Z13" s="55"/>
    </row>
    <row r="14" spans="1:26" ht="38.65" thickBot="1" x14ac:dyDescent="0.5">
      <c r="A14" s="274"/>
      <c r="B14" s="95" t="s">
        <v>931</v>
      </c>
      <c r="C14" s="10"/>
      <c r="T14" s="65"/>
      <c r="U14" s="65"/>
      <c r="V14" s="65"/>
      <c r="W14" s="55"/>
      <c r="X14" s="50" t="str">
        <f>IF(C14=1,"c","")</f>
        <v/>
      </c>
      <c r="Y14" s="55"/>
      <c r="Z14" s="55"/>
    </row>
    <row r="15" spans="1:26" ht="25.9" thickBot="1" x14ac:dyDescent="0.5">
      <c r="A15" s="275"/>
      <c r="B15" s="95" t="s">
        <v>932</v>
      </c>
      <c r="C15" s="90"/>
      <c r="T15" s="65"/>
      <c r="U15" s="65"/>
      <c r="V15" s="65"/>
      <c r="W15" s="55"/>
      <c r="X15" s="50" t="str">
        <f>IF(C15=1,"l","")</f>
        <v/>
      </c>
      <c r="Y15" s="55"/>
      <c r="Z15" s="55"/>
    </row>
    <row r="16" spans="1:26" ht="40.5" customHeight="1" thickBot="1" x14ac:dyDescent="0.5">
      <c r="A16" s="91"/>
      <c r="B16" s="92"/>
      <c r="C16" s="93" t="str">
        <f>IF(C13+C11+C12+C14+C15&gt;1,"Please choose only 1 statement you most agree with",IF((C13+C11+C12+C14+C15)&lt;1,"Enter a 1 for the statement above you most agree with in response to the statement in yellow.",""))</f>
        <v/>
      </c>
      <c r="T16" s="65"/>
      <c r="U16" s="65"/>
      <c r="V16" s="65"/>
      <c r="W16" s="55"/>
      <c r="Y16" s="55"/>
      <c r="Z16" s="55"/>
    </row>
    <row r="17" spans="1:26" ht="17.25" customHeight="1" thickBot="1" x14ac:dyDescent="0.5">
      <c r="A17" s="91"/>
      <c r="B17" s="92"/>
      <c r="C17" s="94"/>
      <c r="T17" s="65"/>
      <c r="U17" s="65"/>
      <c r="V17" s="65"/>
      <c r="W17" s="55"/>
      <c r="Y17" s="55"/>
      <c r="Z17" s="55"/>
    </row>
    <row r="18" spans="1:26" ht="21" customHeight="1" thickBot="1" x14ac:dyDescent="0.5">
      <c r="A18" s="274" t="s">
        <v>933</v>
      </c>
      <c r="B18" s="276" t="s">
        <v>934</v>
      </c>
      <c r="C18" s="277"/>
      <c r="T18" s="65"/>
      <c r="U18" s="65"/>
      <c r="V18" s="65"/>
      <c r="W18" s="55"/>
      <c r="Y18" s="55"/>
      <c r="Z18" s="55"/>
    </row>
    <row r="19" spans="1:26" ht="14.85" customHeight="1" thickBot="1" x14ac:dyDescent="0.5">
      <c r="A19" s="274"/>
      <c r="B19" s="88" t="s">
        <v>935</v>
      </c>
      <c r="C19" s="90"/>
      <c r="T19" s="65"/>
      <c r="U19" s="65"/>
      <c r="V19" s="65"/>
      <c r="W19" s="55"/>
      <c r="X19" s="50" t="str">
        <f>IF(C19=1,"l","")</f>
        <v/>
      </c>
      <c r="Y19" s="55"/>
      <c r="Z19" s="55"/>
    </row>
    <row r="20" spans="1:26" ht="25.9" thickBot="1" x14ac:dyDescent="0.5">
      <c r="A20" s="274"/>
      <c r="B20" s="89" t="s">
        <v>936</v>
      </c>
      <c r="C20" s="10"/>
      <c r="T20" s="65"/>
      <c r="U20" s="65"/>
      <c r="V20" s="65"/>
      <c r="W20" s="55"/>
      <c r="X20" s="50" t="str">
        <f>IF(C20=1,"p","")</f>
        <v/>
      </c>
      <c r="Y20" s="55"/>
      <c r="Z20" s="55"/>
    </row>
    <row r="21" spans="1:26" ht="38.65" thickBot="1" x14ac:dyDescent="0.5">
      <c r="A21" s="274"/>
      <c r="B21" s="88" t="s">
        <v>937</v>
      </c>
      <c r="C21" s="10"/>
      <c r="T21" s="65"/>
      <c r="U21" s="65"/>
      <c r="V21" s="65"/>
      <c r="W21" s="55"/>
      <c r="X21" s="50" t="str">
        <f>IF(C21=1,"i","")</f>
        <v/>
      </c>
      <c r="Y21" s="55"/>
      <c r="Z21" s="55"/>
    </row>
    <row r="22" spans="1:26" ht="25.9" thickBot="1" x14ac:dyDescent="0.5">
      <c r="A22" s="274"/>
      <c r="B22" s="89" t="s">
        <v>938</v>
      </c>
      <c r="C22" s="10">
        <v>1</v>
      </c>
      <c r="T22" s="65"/>
      <c r="U22" s="65"/>
      <c r="V22" s="65"/>
      <c r="W22" s="55"/>
      <c r="X22" s="50" t="str">
        <f>IF(C22=1,"v","")</f>
        <v>v</v>
      </c>
      <c r="Y22" s="55"/>
      <c r="Z22" s="55"/>
    </row>
    <row r="23" spans="1:26" ht="14.85" customHeight="1" thickBot="1" x14ac:dyDescent="0.5">
      <c r="A23" s="275"/>
      <c r="B23" s="88" t="s">
        <v>939</v>
      </c>
      <c r="C23" s="10"/>
      <c r="T23" s="65"/>
      <c r="U23" s="65"/>
      <c r="V23" s="65"/>
      <c r="W23" s="55"/>
      <c r="X23" s="50" t="str">
        <f>IF(C23=1,"c","")</f>
        <v/>
      </c>
      <c r="Y23" s="55"/>
      <c r="Z23" s="55"/>
    </row>
    <row r="24" spans="1:26" ht="35.25" customHeight="1" thickBot="1" x14ac:dyDescent="0.5">
      <c r="A24" s="91"/>
      <c r="B24" s="92"/>
      <c r="C24" s="93" t="str">
        <f>IF(C21+C22+C20+C23+C19&gt;1,"Please choose only 1 statement you most agree with",IF((C21+C22+C20+C23+C19)&lt;1,"Enter a 1 for the statement above you most agree with in response to the statement in yellow.",""))</f>
        <v/>
      </c>
      <c r="T24" s="65"/>
      <c r="U24" s="65"/>
      <c r="V24" s="65"/>
      <c r="W24" s="55"/>
      <c r="X24" s="50"/>
      <c r="Y24" s="55"/>
      <c r="Z24" s="55"/>
    </row>
    <row r="25" spans="1:26" ht="13.5" customHeight="1" thickBot="1" x14ac:dyDescent="0.5">
      <c r="A25" s="91"/>
      <c r="B25" s="92"/>
      <c r="C25" s="94"/>
      <c r="T25" s="65"/>
      <c r="U25" s="65"/>
      <c r="V25" s="65"/>
      <c r="W25" s="55"/>
      <c r="X25" s="50"/>
      <c r="Y25" s="55"/>
      <c r="Z25" s="55"/>
    </row>
    <row r="26" spans="1:26" ht="33" customHeight="1" thickBot="1" x14ac:dyDescent="0.5">
      <c r="A26" s="274" t="s">
        <v>940</v>
      </c>
      <c r="B26" s="276" t="s">
        <v>941</v>
      </c>
      <c r="C26" s="277"/>
      <c r="T26" s="65"/>
      <c r="U26" s="65"/>
      <c r="V26" s="65"/>
      <c r="W26" s="55"/>
      <c r="Y26" s="55"/>
      <c r="Z26" s="55"/>
    </row>
    <row r="27" spans="1:26" ht="14.85" customHeight="1" thickBot="1" x14ac:dyDescent="0.5">
      <c r="A27" s="274"/>
      <c r="B27" s="30" t="s">
        <v>942</v>
      </c>
      <c r="C27" s="10"/>
      <c r="T27" s="65"/>
      <c r="U27" s="65"/>
      <c r="V27" s="65"/>
      <c r="W27" s="55"/>
      <c r="X27" s="50" t="str">
        <f>IF(C27=1,"v","")</f>
        <v/>
      </c>
      <c r="Y27" s="55"/>
      <c r="Z27" s="55"/>
    </row>
    <row r="28" spans="1:26" ht="14.85" customHeight="1" thickBot="1" x14ac:dyDescent="0.5">
      <c r="A28" s="274"/>
      <c r="B28" s="95" t="s">
        <v>943</v>
      </c>
      <c r="C28" s="10"/>
      <c r="T28" s="65"/>
      <c r="U28" s="65"/>
      <c r="V28" s="65"/>
      <c r="W28" s="55"/>
      <c r="X28" s="50" t="str">
        <f>IF(C28=1,"p","")</f>
        <v/>
      </c>
      <c r="Y28" s="55"/>
      <c r="Z28" s="55"/>
    </row>
    <row r="29" spans="1:26" ht="14.85" customHeight="1" thickBot="1" x14ac:dyDescent="0.5">
      <c r="A29" s="274"/>
      <c r="B29" s="95" t="s">
        <v>944</v>
      </c>
      <c r="C29" s="90">
        <v>1</v>
      </c>
      <c r="T29" s="65"/>
      <c r="U29" s="65"/>
      <c r="V29" s="65"/>
      <c r="W29" s="55"/>
      <c r="X29" s="50" t="str">
        <f>IF(C29=1,"l","")</f>
        <v>l</v>
      </c>
      <c r="Y29" s="55"/>
      <c r="Z29" s="55"/>
    </row>
    <row r="30" spans="1:26" ht="14.85" customHeight="1" thickBot="1" x14ac:dyDescent="0.5">
      <c r="A30" s="274"/>
      <c r="B30" s="30" t="s">
        <v>945</v>
      </c>
      <c r="C30" s="10"/>
      <c r="T30" s="65"/>
      <c r="U30" s="65"/>
      <c r="V30" s="65"/>
      <c r="W30" s="55"/>
      <c r="X30" s="50" t="str">
        <f>IF(C30=1,"i","")</f>
        <v/>
      </c>
      <c r="Y30" s="55"/>
      <c r="Z30" s="55"/>
    </row>
    <row r="31" spans="1:26" ht="14.85" customHeight="1" thickBot="1" x14ac:dyDescent="0.5">
      <c r="A31" s="275"/>
      <c r="B31" s="95" t="s">
        <v>946</v>
      </c>
      <c r="C31" s="10"/>
      <c r="T31" s="65"/>
      <c r="U31" s="65"/>
      <c r="V31" s="65"/>
      <c r="W31" s="55"/>
      <c r="X31" s="50" t="str">
        <f>IF(C31=1,"c","")</f>
        <v/>
      </c>
      <c r="Y31" s="55"/>
      <c r="Z31" s="55"/>
    </row>
    <row r="32" spans="1:26" ht="31.5" customHeight="1" thickBot="1" x14ac:dyDescent="0.5">
      <c r="A32" s="91"/>
      <c r="B32" s="92"/>
      <c r="C32" s="93" t="str">
        <f>IF(C30+C27+C28+C31+C29&gt;1,"Please choose only 1 statement you most agree with",IF((C30+C27+C28+C31+C29)&lt;1,"Enter a 1 for the statement above you most agree with in response to the statement in yellow.",""))</f>
        <v/>
      </c>
      <c r="T32" s="65"/>
      <c r="U32" s="65"/>
      <c r="V32" s="65"/>
      <c r="W32" s="55"/>
      <c r="X32" s="50"/>
      <c r="Y32" s="55"/>
      <c r="Z32" s="55"/>
    </row>
    <row r="33" spans="1:26" ht="15" customHeight="1" thickBot="1" x14ac:dyDescent="0.5">
      <c r="A33" s="91"/>
      <c r="B33" s="92"/>
      <c r="C33" s="94"/>
      <c r="T33" s="65"/>
      <c r="U33" s="65"/>
      <c r="V33" s="65"/>
      <c r="W33" s="55"/>
      <c r="Y33" s="55"/>
      <c r="Z33" s="55"/>
    </row>
    <row r="34" spans="1:26" ht="32.25" customHeight="1" thickBot="1" x14ac:dyDescent="0.5">
      <c r="A34" s="274" t="s">
        <v>947</v>
      </c>
      <c r="B34" s="276" t="s">
        <v>948</v>
      </c>
      <c r="C34" s="277"/>
      <c r="T34" s="65"/>
      <c r="U34" s="65"/>
      <c r="V34" s="65"/>
      <c r="W34" s="55"/>
      <c r="X34" s="50" t="str">
        <f>IF(C34=1,"e","")</f>
        <v/>
      </c>
      <c r="Y34" s="55"/>
      <c r="Z34" s="55"/>
    </row>
    <row r="35" spans="1:26" ht="14.85" customHeight="1" thickBot="1" x14ac:dyDescent="0.5">
      <c r="A35" s="274"/>
      <c r="B35" s="88" t="s">
        <v>949</v>
      </c>
      <c r="C35" s="96"/>
      <c r="T35" s="65"/>
      <c r="U35" s="65"/>
      <c r="V35" s="65"/>
      <c r="W35" s="55"/>
      <c r="X35" s="50" t="str">
        <f>IF(C35=1,"p","")</f>
        <v/>
      </c>
      <c r="Y35" s="55"/>
      <c r="Z35" s="55"/>
    </row>
    <row r="36" spans="1:26" ht="17.25" customHeight="1" thickBot="1" x14ac:dyDescent="0.5">
      <c r="A36" s="274"/>
      <c r="B36" s="29" t="s">
        <v>950</v>
      </c>
      <c r="C36" s="96"/>
      <c r="T36" s="65"/>
      <c r="U36" s="65"/>
      <c r="V36" s="65"/>
      <c r="W36" s="55"/>
      <c r="X36" s="50" t="str">
        <f>IF(C36=1,"i","")</f>
        <v/>
      </c>
      <c r="Y36" s="55"/>
      <c r="Z36" s="55"/>
    </row>
    <row r="37" spans="1:26" ht="14.85" customHeight="1" thickBot="1" x14ac:dyDescent="0.5">
      <c r="A37" s="274"/>
      <c r="B37" s="88" t="s">
        <v>951</v>
      </c>
      <c r="C37" s="96">
        <v>1</v>
      </c>
      <c r="T37" s="65"/>
      <c r="U37" s="65"/>
      <c r="V37" s="65"/>
      <c r="W37" s="55"/>
      <c r="X37" s="50" t="str">
        <f>IF(C37=1,"c","")</f>
        <v>c</v>
      </c>
      <c r="Y37" s="55"/>
      <c r="Z37" s="55"/>
    </row>
    <row r="38" spans="1:26" ht="14.85" customHeight="1" thickBot="1" x14ac:dyDescent="0.5">
      <c r="A38" s="274"/>
      <c r="B38" s="29" t="s">
        <v>952</v>
      </c>
      <c r="C38" s="96"/>
      <c r="T38" s="65"/>
      <c r="U38" s="65"/>
      <c r="V38" s="65"/>
      <c r="W38" s="55"/>
      <c r="X38" s="50" t="str">
        <f>IF(C38=1,"v","")</f>
        <v/>
      </c>
      <c r="Y38" s="55"/>
      <c r="Z38" s="55"/>
    </row>
    <row r="39" spans="1:26" ht="14.85" customHeight="1" thickBot="1" x14ac:dyDescent="0.5">
      <c r="A39" s="275"/>
      <c r="B39" s="88" t="s">
        <v>953</v>
      </c>
      <c r="C39" s="97"/>
      <c r="T39" s="65"/>
      <c r="U39" s="65"/>
      <c r="V39" s="65"/>
      <c r="W39" s="55"/>
      <c r="X39" s="50" t="str">
        <f>IF(C39=1,"l","")</f>
        <v/>
      </c>
      <c r="Y39" s="55"/>
      <c r="Z39" s="55"/>
    </row>
    <row r="40" spans="1:26" ht="28.9" customHeight="1" thickBot="1" x14ac:dyDescent="0.5">
      <c r="A40" s="91"/>
      <c r="B40" s="92"/>
      <c r="C40" s="93" t="str">
        <f>IF(C34+C36+C38+C35+C37&gt;1,"Please choose only 1 statement you most agree with",IF((C34+C36+C38+C35+C37)&lt;1,"Enter a 1 for the statement above you most agree with in response to the statement in yellow.",""))</f>
        <v/>
      </c>
      <c r="T40" s="65"/>
      <c r="U40" s="65"/>
      <c r="V40" s="65"/>
      <c r="W40" s="55"/>
      <c r="X40" s="50"/>
      <c r="Y40" s="55"/>
      <c r="Z40" s="55"/>
    </row>
    <row r="41" spans="1:26" ht="13.5" customHeight="1" thickBot="1" x14ac:dyDescent="0.5">
      <c r="A41" s="91"/>
      <c r="B41" s="92"/>
      <c r="C41" s="94"/>
      <c r="T41" s="65"/>
      <c r="U41" s="65"/>
      <c r="V41" s="65"/>
      <c r="W41" s="55"/>
      <c r="Y41" s="55"/>
      <c r="Z41" s="55"/>
    </row>
    <row r="42" spans="1:26" ht="30.75" customHeight="1" thickBot="1" x14ac:dyDescent="0.5">
      <c r="A42" s="274" t="s">
        <v>954</v>
      </c>
      <c r="B42" s="278" t="s">
        <v>955</v>
      </c>
      <c r="C42" s="279"/>
      <c r="T42" s="65"/>
      <c r="U42" s="65"/>
      <c r="V42" s="65"/>
      <c r="W42" s="55"/>
      <c r="X42" s="50" t="str">
        <f>IF(C42=1,"n","")</f>
        <v/>
      </c>
      <c r="Y42" s="55"/>
      <c r="Z42" s="55"/>
    </row>
    <row r="43" spans="1:26" ht="14.85" customHeight="1" thickBot="1" x14ac:dyDescent="0.5">
      <c r="A43" s="274"/>
      <c r="B43" s="95" t="s">
        <v>956</v>
      </c>
      <c r="C43" s="90"/>
      <c r="T43" s="65"/>
      <c r="U43" s="65"/>
      <c r="V43" s="65"/>
      <c r="W43" s="55"/>
      <c r="X43" s="50" t="str">
        <f>IF(C43=1,"l","")</f>
        <v/>
      </c>
      <c r="Y43" s="55"/>
      <c r="Z43" s="55"/>
    </row>
    <row r="44" spans="1:26" ht="14.85" customHeight="1" thickBot="1" x14ac:dyDescent="0.5">
      <c r="A44" s="274"/>
      <c r="B44" s="30" t="s">
        <v>957</v>
      </c>
      <c r="C44" s="10">
        <v>1</v>
      </c>
      <c r="T44" s="65"/>
      <c r="U44" s="65"/>
      <c r="V44" s="65"/>
      <c r="W44" s="55"/>
      <c r="X44" s="50" t="str">
        <f>IF(C44=1,"v","")</f>
        <v>v</v>
      </c>
      <c r="Y44" s="55"/>
      <c r="Z44" s="55"/>
    </row>
    <row r="45" spans="1:26" ht="14.85" customHeight="1" thickBot="1" x14ac:dyDescent="0.5">
      <c r="A45" s="274"/>
      <c r="B45" s="95" t="s">
        <v>958</v>
      </c>
      <c r="C45" s="10"/>
      <c r="T45" s="65"/>
      <c r="U45" s="65"/>
      <c r="V45" s="65"/>
      <c r="W45" s="55"/>
      <c r="X45" s="50" t="str">
        <f>IF(C45=1,"p","")</f>
        <v/>
      </c>
      <c r="Y45" s="55"/>
      <c r="Z45" s="55"/>
    </row>
    <row r="46" spans="1:26" ht="14.85" customHeight="1" thickBot="1" x14ac:dyDescent="0.5">
      <c r="A46" s="274"/>
      <c r="B46" s="30" t="s">
        <v>959</v>
      </c>
      <c r="C46" s="10"/>
      <c r="T46" s="65"/>
      <c r="U46" s="65"/>
      <c r="V46" s="65"/>
      <c r="W46" s="55"/>
      <c r="X46" s="50" t="str">
        <f>IF(C46=1,"i","")</f>
        <v/>
      </c>
      <c r="Y46" s="55"/>
      <c r="Z46" s="55"/>
    </row>
    <row r="47" spans="1:26" ht="14.85" customHeight="1" thickBot="1" x14ac:dyDescent="0.5">
      <c r="A47" s="275"/>
      <c r="B47" s="95" t="s">
        <v>960</v>
      </c>
      <c r="C47" s="90"/>
      <c r="T47" s="65"/>
      <c r="U47" s="65"/>
      <c r="V47" s="65"/>
      <c r="W47" s="55"/>
      <c r="X47" s="50" t="str">
        <f>IF(C47=1,"c","")</f>
        <v/>
      </c>
      <c r="Y47" s="55"/>
      <c r="Z47" s="55"/>
    </row>
    <row r="48" spans="1:26" ht="26.65" customHeight="1" thickBot="1" x14ac:dyDescent="0.5">
      <c r="A48" s="91"/>
      <c r="B48" s="92"/>
      <c r="C48" s="94" t="str">
        <f>IF(C46+C44+C45+C47+C43&gt;1,"Please choose only 1 statement you most agree with",IF((C46+C44+C45+C47+C43)&lt;1,"Enter a 1 for the statement above you most agree with in response to the statement in yellow.",""))</f>
        <v/>
      </c>
      <c r="T48" s="65"/>
      <c r="U48" s="65"/>
      <c r="V48" s="65"/>
      <c r="W48" s="55"/>
      <c r="Y48" s="55"/>
      <c r="Z48" s="55"/>
    </row>
    <row r="49" spans="1:26" ht="14.65" thickBot="1" x14ac:dyDescent="0.5">
      <c r="A49" s="98"/>
      <c r="B49" s="99"/>
      <c r="C49" s="94"/>
      <c r="T49" s="65"/>
      <c r="U49" s="65"/>
      <c r="V49" s="65"/>
      <c r="W49" s="55"/>
      <c r="Y49" s="55"/>
      <c r="Z49" s="55"/>
    </row>
    <row r="50" spans="1:26" ht="14.65" thickBot="1" x14ac:dyDescent="0.5">
      <c r="A50" s="100"/>
      <c r="B50" s="272" t="str">
        <f>IF(SUM(C2:C47)=6,"Your technology analysis is shown below.","Please check the question blocks above one or more have not been completed?")</f>
        <v>Your technology analysis is shown below.</v>
      </c>
      <c r="C50" s="273"/>
      <c r="T50" s="65"/>
      <c r="U50" s="65"/>
      <c r="V50" s="65"/>
      <c r="W50" s="55"/>
      <c r="Y50" s="55"/>
      <c r="Z50" s="55"/>
    </row>
    <row r="51" spans="1:26" ht="14.65" thickBot="1" x14ac:dyDescent="0.5">
      <c r="A51" s="100"/>
      <c r="B51" s="57"/>
      <c r="C51" s="101"/>
      <c r="T51" s="65"/>
      <c r="U51" s="65"/>
      <c r="V51" s="65"/>
      <c r="W51" s="55"/>
      <c r="Y51" s="55"/>
      <c r="Z51" s="55"/>
    </row>
    <row r="52" spans="1:26" ht="14.65" thickBot="1" x14ac:dyDescent="0.5">
      <c r="A52" s="102"/>
      <c r="B52" s="103" t="s">
        <v>961</v>
      </c>
      <c r="C52" s="101"/>
      <c r="T52" s="65"/>
      <c r="U52" s="65"/>
      <c r="V52" s="65"/>
      <c r="W52" s="55"/>
      <c r="Y52" s="55"/>
      <c r="Z52" s="55"/>
    </row>
    <row r="53" spans="1:26" x14ac:dyDescent="0.45">
      <c r="A53" s="104" t="s">
        <v>962</v>
      </c>
      <c r="B53" s="105">
        <f>COUNTIF(X2:X48,"=i")</f>
        <v>1</v>
      </c>
      <c r="C53" s="101"/>
      <c r="T53" s="65"/>
      <c r="U53" s="65"/>
      <c r="V53" s="65"/>
      <c r="W53" s="55"/>
      <c r="Y53" s="55"/>
      <c r="Z53" s="55"/>
    </row>
    <row r="54" spans="1:26" x14ac:dyDescent="0.45">
      <c r="A54" s="106" t="s">
        <v>963</v>
      </c>
      <c r="B54" s="107">
        <f>COUNTIF(X2:X48,"=v")</f>
        <v>3</v>
      </c>
      <c r="C54" s="101"/>
      <c r="T54" s="65"/>
      <c r="U54" s="65"/>
      <c r="V54" s="65"/>
      <c r="W54" s="55"/>
      <c r="Y54" s="55"/>
      <c r="Z54" s="55"/>
    </row>
    <row r="55" spans="1:26" x14ac:dyDescent="0.45">
      <c r="A55" s="108" t="s">
        <v>964</v>
      </c>
      <c r="B55" s="107">
        <f>COUNTIF(X2:X48,"=p")</f>
        <v>0</v>
      </c>
      <c r="C55" s="101"/>
      <c r="T55" s="65"/>
      <c r="U55" s="65"/>
      <c r="V55" s="65"/>
      <c r="W55" s="55"/>
      <c r="Y55" s="55"/>
      <c r="Z55" s="55"/>
    </row>
    <row r="56" spans="1:26" ht="14.65" thickBot="1" x14ac:dyDescent="0.5">
      <c r="A56" s="109" t="s">
        <v>965</v>
      </c>
      <c r="B56" s="107">
        <f>COUNTIF(X2:X48,"=c")</f>
        <v>1</v>
      </c>
      <c r="C56" s="101"/>
      <c r="T56" s="65"/>
      <c r="U56" s="65"/>
      <c r="V56" s="65"/>
      <c r="W56" s="55"/>
      <c r="Y56" s="55"/>
      <c r="Z56" s="55"/>
    </row>
    <row r="57" spans="1:26" ht="14.65" thickBot="1" x14ac:dyDescent="0.5">
      <c r="A57" s="110" t="s">
        <v>966</v>
      </c>
      <c r="B57" s="84">
        <f>COUNTIF(X2:X49,"=l")</f>
        <v>1</v>
      </c>
      <c r="C57" s="101"/>
      <c r="T57" s="65"/>
      <c r="U57" s="65"/>
      <c r="V57" s="65"/>
      <c r="W57" s="55"/>
      <c r="Y57" s="55"/>
      <c r="Z57" s="55"/>
    </row>
    <row r="58" spans="1:26" ht="43.15" thickBot="1" x14ac:dyDescent="0.5">
      <c r="A58" s="49" t="s">
        <v>900</v>
      </c>
      <c r="B58" s="111" t="str">
        <f>IF(SUM(B53:B57)=6,CONCATENATE("Complete - well done", " ",B1,"!"), "Not complete please answer all 6 question blocks above or one block has more than one statement selected.")</f>
        <v>Complete - well done Lead Negotiator !</v>
      </c>
      <c r="C58" s="112"/>
      <c r="T58" s="65"/>
      <c r="U58" s="65"/>
      <c r="V58" s="65"/>
      <c r="W58" s="55"/>
      <c r="Y58" s="55"/>
      <c r="Z58" s="55"/>
    </row>
    <row r="59" spans="1:26" x14ac:dyDescent="0.45">
      <c r="A59" s="58"/>
      <c r="B59" s="58"/>
      <c r="C59" s="58"/>
      <c r="T59" s="65"/>
      <c r="U59" s="65"/>
      <c r="V59" s="65"/>
      <c r="W59" s="55"/>
      <c r="Y59" s="55"/>
      <c r="Z59" s="55"/>
    </row>
    <row r="60" spans="1:26" x14ac:dyDescent="0.45">
      <c r="A60" s="58"/>
      <c r="B60" s="58"/>
      <c r="C60" s="58"/>
      <c r="T60" s="65"/>
      <c r="U60" s="65"/>
      <c r="V60" s="65"/>
      <c r="W60" s="55"/>
      <c r="Y60" s="55"/>
      <c r="Z60" s="55"/>
    </row>
    <row r="61" spans="1:26" x14ac:dyDescent="0.45">
      <c r="A61" s="58"/>
      <c r="B61" s="58"/>
      <c r="C61" s="58"/>
      <c r="T61" s="65"/>
      <c r="U61" s="65"/>
      <c r="V61" s="65"/>
      <c r="W61" s="55"/>
      <c r="Y61" s="55"/>
      <c r="Z61" s="55"/>
    </row>
    <row r="62" spans="1:26" x14ac:dyDescent="0.45">
      <c r="A62" s="58"/>
      <c r="B62" s="58"/>
      <c r="C62" s="58"/>
      <c r="T62" s="65"/>
      <c r="U62" s="65"/>
      <c r="V62" s="65"/>
      <c r="W62" s="55"/>
      <c r="Y62" s="55"/>
      <c r="Z62" s="55"/>
    </row>
    <row r="63" spans="1:26" x14ac:dyDescent="0.45">
      <c r="A63" s="58"/>
      <c r="B63" s="58"/>
      <c r="C63" s="58"/>
      <c r="T63" s="65"/>
      <c r="U63" s="65"/>
      <c r="V63" s="65"/>
      <c r="W63" s="55"/>
      <c r="Y63" s="55"/>
      <c r="Z63" s="55"/>
    </row>
    <row r="64" spans="1:26" x14ac:dyDescent="0.45">
      <c r="A64" s="58"/>
      <c r="B64" s="58">
        <f>MAX('Technology Adoption'!B53:B57)</f>
        <v>3</v>
      </c>
      <c r="C64" s="58"/>
    </row>
    <row r="65" spans="1:3" x14ac:dyDescent="0.45">
      <c r="A65" s="58"/>
      <c r="B65" s="58"/>
      <c r="C65" s="58"/>
    </row>
    <row r="66" spans="1:3" x14ac:dyDescent="0.45">
      <c r="A66" s="58"/>
      <c r="B66" s="58"/>
      <c r="C66" s="58"/>
    </row>
    <row r="67" spans="1:3" x14ac:dyDescent="0.45">
      <c r="A67" s="58"/>
      <c r="B67" s="58"/>
      <c r="C67" s="58"/>
    </row>
    <row r="68" spans="1:3" x14ac:dyDescent="0.45">
      <c r="A68" s="58"/>
      <c r="B68" s="58"/>
      <c r="C68" s="58"/>
    </row>
    <row r="69" spans="1:3" x14ac:dyDescent="0.45">
      <c r="A69" s="58"/>
      <c r="B69" s="58"/>
      <c r="C69" s="58"/>
    </row>
    <row r="70" spans="1:3" x14ac:dyDescent="0.45">
      <c r="A70" s="58"/>
      <c r="B70" s="58"/>
      <c r="C70" s="58"/>
    </row>
    <row r="71" spans="1:3" x14ac:dyDescent="0.45">
      <c r="A71" s="58"/>
      <c r="B71" s="58"/>
      <c r="C71" s="58"/>
    </row>
    <row r="72" spans="1:3" x14ac:dyDescent="0.45">
      <c r="A72" s="58"/>
      <c r="B72" s="58"/>
      <c r="C72" s="58"/>
    </row>
    <row r="73" spans="1:3" x14ac:dyDescent="0.45">
      <c r="A73" s="58"/>
    </row>
    <row r="104" spans="2:2" x14ac:dyDescent="0.45">
      <c r="B104" s="58" t="str">
        <f>CONCATENATE(A53,"-",B53)</f>
        <v>Innovator-1</v>
      </c>
    </row>
    <row r="105" spans="2:2" x14ac:dyDescent="0.45">
      <c r="B105" s="58" t="str">
        <f>CONCATENATE(A54,"-",B54)</f>
        <v>Visionary-3</v>
      </c>
    </row>
    <row r="106" spans="2:2" x14ac:dyDescent="0.45">
      <c r="B106" s="58" t="str">
        <f>CONCATENATE(A55,"-",B55)</f>
        <v>Pragmatist-0</v>
      </c>
    </row>
    <row r="107" spans="2:2" x14ac:dyDescent="0.45">
      <c r="B107" s="58" t="str">
        <f>CONCATENATE(A56,"-",B56)</f>
        <v>Conservative-1</v>
      </c>
    </row>
    <row r="108" spans="2:2" x14ac:dyDescent="0.45">
      <c r="B108" s="58" t="str">
        <f>CONCATENATE(A57,"-",B57)</f>
        <v>Laggard-1</v>
      </c>
    </row>
  </sheetData>
  <mergeCells count="13">
    <mergeCell ref="A2:A7"/>
    <mergeCell ref="B2:C2"/>
    <mergeCell ref="A10:A15"/>
    <mergeCell ref="B10:C10"/>
    <mergeCell ref="A18:A23"/>
    <mergeCell ref="B18:C18"/>
    <mergeCell ref="B50:C50"/>
    <mergeCell ref="A26:A31"/>
    <mergeCell ref="B26:C26"/>
    <mergeCell ref="A34:A39"/>
    <mergeCell ref="B34:C34"/>
    <mergeCell ref="A42:A47"/>
    <mergeCell ref="B42:C42"/>
  </mergeCells>
  <conditionalFormatting sqref="C49">
    <cfRule type="expression" dxfId="26" priority="43">
      <formula>(#REF!+#REF!+#REF!+#REF!)&gt;1</formula>
    </cfRule>
  </conditionalFormatting>
  <conditionalFormatting sqref="B50">
    <cfRule type="expression" dxfId="25" priority="42">
      <formula>"Please check the question blocks above or more have not been completed"</formula>
    </cfRule>
  </conditionalFormatting>
  <conditionalFormatting sqref="C48">
    <cfRule type="expression" dxfId="24" priority="64">
      <formula>(C46+C44+C47+C43)&gt;1</formula>
    </cfRule>
  </conditionalFormatting>
  <conditionalFormatting sqref="C48">
    <cfRule type="expression" dxfId="23" priority="65">
      <formula>(C46+C44+C45+C47+C43)&gt;1</formula>
    </cfRule>
  </conditionalFormatting>
  <conditionalFormatting sqref="B58">
    <cfRule type="containsText" dxfId="22" priority="41" operator="containsText" text="Not complete please answer all 6 question blocks above or one block has more than one statement selected.">
      <formula>NOT(ISERROR(SEARCH("Not complete please answer all 6 question blocks above or one block has more than one statement selected.",B58)))</formula>
    </cfRule>
  </conditionalFormatting>
  <conditionalFormatting sqref="C8:C9">
    <cfRule type="expression" dxfId="21" priority="1">
      <formula>(C3+C4+C5+C6+C7)&gt;1</formula>
    </cfRule>
  </conditionalFormatting>
  <conditionalFormatting sqref="C17">
    <cfRule type="expression" dxfId="20" priority="2">
      <formula>(C11+C12+C14+C15+C16)&gt;1</formula>
    </cfRule>
  </conditionalFormatting>
  <conditionalFormatting sqref="C16">
    <cfRule type="expression" dxfId="19" priority="3">
      <formula>(C13+C11+C12+C14+C15)&gt;1</formula>
    </cfRule>
  </conditionalFormatting>
  <conditionalFormatting sqref="C24">
    <cfRule type="expression" dxfId="18" priority="4">
      <formula>(C21+C22+C23+C19)&gt;1</formula>
    </cfRule>
  </conditionalFormatting>
  <conditionalFormatting sqref="C24">
    <cfRule type="expression" dxfId="17" priority="5">
      <formula>(C21+C22+C20+C23+C19)&gt;1</formula>
    </cfRule>
  </conditionalFormatting>
  <conditionalFormatting sqref="C25">
    <cfRule type="expression" dxfId="16" priority="6">
      <formula>(C22+C20+C19+C24)&gt;1</formula>
    </cfRule>
  </conditionalFormatting>
  <conditionalFormatting sqref="C25">
    <cfRule type="expression" dxfId="15" priority="7">
      <formula>(C22+C20+C23+C19+C24)&gt;1</formula>
    </cfRule>
  </conditionalFormatting>
  <conditionalFormatting sqref="C32">
    <cfRule type="expression" dxfId="14" priority="8">
      <formula>(C30+C27+C31+C29)&gt;1</formula>
    </cfRule>
  </conditionalFormatting>
  <conditionalFormatting sqref="C32">
    <cfRule type="expression" dxfId="13" priority="9">
      <formula>(C30+C27+C28+C31+C29)&gt;1</formula>
    </cfRule>
  </conditionalFormatting>
  <conditionalFormatting sqref="C33">
    <cfRule type="expression" dxfId="12" priority="10">
      <formula>(C27+C28+C29+C32)&gt;1</formula>
    </cfRule>
  </conditionalFormatting>
  <conditionalFormatting sqref="C33">
    <cfRule type="expression" dxfId="11" priority="11">
      <formula>(C27+C28+C31+C29+C32)&gt;1</formula>
    </cfRule>
  </conditionalFormatting>
  <conditionalFormatting sqref="C40">
    <cfRule type="expression" dxfId="10" priority="12">
      <formula>(C34+C36+C35+C37)&gt;1</formula>
    </cfRule>
  </conditionalFormatting>
  <conditionalFormatting sqref="C39 C41">
    <cfRule type="expression" dxfId="9" priority="13">
      <formula>(C34+C36+C35+C37)&gt;1</formula>
    </cfRule>
  </conditionalFormatting>
  <conditionalFormatting sqref="C40">
    <cfRule type="expression" dxfId="8" priority="14">
      <formula>(C36+C38+C37+C39)&gt;1</formula>
    </cfRule>
  </conditionalFormatting>
  <conditionalFormatting sqref="C41">
    <cfRule type="expression" dxfId="7" priority="15">
      <formula>(C38+C35+C39+C40)&gt;1</formula>
    </cfRule>
  </conditionalFormatting>
  <conditionalFormatting sqref="C41">
    <cfRule type="expression" dxfId="6" priority="16">
      <formula>(C36+C38+C35+C37+C39)&gt;1</formula>
    </cfRule>
  </conditionalFormatting>
  <conditionalFormatting sqref="C40">
    <cfRule type="expression" dxfId="5" priority="17">
      <formula>(C34+C36+C38+C35+C37)&gt;1</formula>
    </cfRule>
  </conditionalFormatting>
  <conditionalFormatting sqref="C40">
    <cfRule type="expression" dxfId="4" priority="18">
      <formula>(C36+C38+C35+C37+C39)&gt;1</formula>
    </cfRule>
  </conditionalFormatting>
  <conditionalFormatting sqref="C41">
    <cfRule type="expression" dxfId="3" priority="19">
      <formula>(C38+C35+C37+C39+C40)&gt;1</formula>
    </cfRule>
  </conditionalFormatting>
  <conditionalFormatting sqref="C43">
    <cfRule type="expression" dxfId="2" priority="20">
      <formula>(C42+C46+C45+C47)&gt;1</formula>
    </cfRule>
  </conditionalFormatting>
  <dataValidations count="1">
    <dataValidation type="whole" errorStyle="warning" operator="equal" allowBlank="1" showInputMessage="1" showErrorMessage="1" errorTitle="Wrong Input" error="You must enter 1 or nothing." promptTitle="Your response" prompt="Select which statement you most agree with in response to the statement in yelow." sqref="C11:C15 C27:C31 C3:C7 C19:C23 C43:C47 C35:C39" xr:uid="{08B6FCC8-28CD-4539-8D25-CCC859F90AF2}">
      <formula1>1</formula1>
    </dataValidation>
  </dataValidations>
  <printOptions horizontalCentered="1" verticalCentered="1"/>
  <pageMargins left="0" right="0" top="0" bottom="0" header="0" footer="0"/>
  <pageSetup paperSize="9" scale="6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F041-E1E4-4AA7-8FB1-D812D4B8AF64}">
  <sheetPr>
    <pageSetUpPr fitToPage="1"/>
  </sheetPr>
  <dimension ref="A1:AD161"/>
  <sheetViews>
    <sheetView zoomScale="110" zoomScaleNormal="110" workbookViewId="0">
      <selection activeCell="A2" sqref="A2"/>
    </sheetView>
  </sheetViews>
  <sheetFormatPr defaultRowHeight="12.75" x14ac:dyDescent="0.45"/>
  <cols>
    <col min="1" max="1" width="82" style="199" customWidth="1"/>
    <col min="2" max="2" width="21.265625" style="246" customWidth="1"/>
    <col min="3" max="3" width="35.265625" style="199" customWidth="1"/>
    <col min="4" max="10" width="9.1328125" style="199"/>
    <col min="11" max="11" width="13.3984375" style="199" customWidth="1"/>
    <col min="12" max="12" width="4.1328125" style="199" customWidth="1"/>
    <col min="13" max="256" width="9.1328125" style="199"/>
    <col min="257" max="257" width="82" style="199" customWidth="1"/>
    <col min="258" max="258" width="21.265625" style="199" customWidth="1"/>
    <col min="259" max="259" width="35.265625" style="199" customWidth="1"/>
    <col min="260" max="266" width="9.1328125" style="199"/>
    <col min="267" max="267" width="13.3984375" style="199" customWidth="1"/>
    <col min="268" max="268" width="4.1328125" style="199" customWidth="1"/>
    <col min="269" max="512" width="9.1328125" style="199"/>
    <col min="513" max="513" width="82" style="199" customWidth="1"/>
    <col min="514" max="514" width="21.265625" style="199" customWidth="1"/>
    <col min="515" max="515" width="35.265625" style="199" customWidth="1"/>
    <col min="516" max="522" width="9.1328125" style="199"/>
    <col min="523" max="523" width="13.3984375" style="199" customWidth="1"/>
    <col min="524" max="524" width="4.1328125" style="199" customWidth="1"/>
    <col min="525" max="768" width="9.1328125" style="199"/>
    <col min="769" max="769" width="82" style="199" customWidth="1"/>
    <col min="770" max="770" width="21.265625" style="199" customWidth="1"/>
    <col min="771" max="771" width="35.265625" style="199" customWidth="1"/>
    <col min="772" max="778" width="9.1328125" style="199"/>
    <col min="779" max="779" width="13.3984375" style="199" customWidth="1"/>
    <col min="780" max="780" width="4.1328125" style="199" customWidth="1"/>
    <col min="781" max="1024" width="9.1328125" style="199"/>
    <col min="1025" max="1025" width="82" style="199" customWidth="1"/>
    <col min="1026" max="1026" width="21.265625" style="199" customWidth="1"/>
    <col min="1027" max="1027" width="35.265625" style="199" customWidth="1"/>
    <col min="1028" max="1034" width="9.1328125" style="199"/>
    <col min="1035" max="1035" width="13.3984375" style="199" customWidth="1"/>
    <col min="1036" max="1036" width="4.1328125" style="199" customWidth="1"/>
    <col min="1037" max="1280" width="9.1328125" style="199"/>
    <col min="1281" max="1281" width="82" style="199" customWidth="1"/>
    <col min="1282" max="1282" width="21.265625" style="199" customWidth="1"/>
    <col min="1283" max="1283" width="35.265625" style="199" customWidth="1"/>
    <col min="1284" max="1290" width="9.1328125" style="199"/>
    <col min="1291" max="1291" width="13.3984375" style="199" customWidth="1"/>
    <col min="1292" max="1292" width="4.1328125" style="199" customWidth="1"/>
    <col min="1293" max="1536" width="9.1328125" style="199"/>
    <col min="1537" max="1537" width="82" style="199" customWidth="1"/>
    <col min="1538" max="1538" width="21.265625" style="199" customWidth="1"/>
    <col min="1539" max="1539" width="35.265625" style="199" customWidth="1"/>
    <col min="1540" max="1546" width="9.1328125" style="199"/>
    <col min="1547" max="1547" width="13.3984375" style="199" customWidth="1"/>
    <col min="1548" max="1548" width="4.1328125" style="199" customWidth="1"/>
    <col min="1549" max="1792" width="9.1328125" style="199"/>
    <col min="1793" max="1793" width="82" style="199" customWidth="1"/>
    <col min="1794" max="1794" width="21.265625" style="199" customWidth="1"/>
    <col min="1795" max="1795" width="35.265625" style="199" customWidth="1"/>
    <col min="1796" max="1802" width="9.1328125" style="199"/>
    <col min="1803" max="1803" width="13.3984375" style="199" customWidth="1"/>
    <col min="1804" max="1804" width="4.1328125" style="199" customWidth="1"/>
    <col min="1805" max="2048" width="9.1328125" style="199"/>
    <col min="2049" max="2049" width="82" style="199" customWidth="1"/>
    <col min="2050" max="2050" width="21.265625" style="199" customWidth="1"/>
    <col min="2051" max="2051" width="35.265625" style="199" customWidth="1"/>
    <col min="2052" max="2058" width="9.1328125" style="199"/>
    <col min="2059" max="2059" width="13.3984375" style="199" customWidth="1"/>
    <col min="2060" max="2060" width="4.1328125" style="199" customWidth="1"/>
    <col min="2061" max="2304" width="9.1328125" style="199"/>
    <col min="2305" max="2305" width="82" style="199" customWidth="1"/>
    <col min="2306" max="2306" width="21.265625" style="199" customWidth="1"/>
    <col min="2307" max="2307" width="35.265625" style="199" customWidth="1"/>
    <col min="2308" max="2314" width="9.1328125" style="199"/>
    <col min="2315" max="2315" width="13.3984375" style="199" customWidth="1"/>
    <col min="2316" max="2316" width="4.1328125" style="199" customWidth="1"/>
    <col min="2317" max="2560" width="9.1328125" style="199"/>
    <col min="2561" max="2561" width="82" style="199" customWidth="1"/>
    <col min="2562" max="2562" width="21.265625" style="199" customWidth="1"/>
    <col min="2563" max="2563" width="35.265625" style="199" customWidth="1"/>
    <col min="2564" max="2570" width="9.1328125" style="199"/>
    <col min="2571" max="2571" width="13.3984375" style="199" customWidth="1"/>
    <col min="2572" max="2572" width="4.1328125" style="199" customWidth="1"/>
    <col min="2573" max="2816" width="9.1328125" style="199"/>
    <col min="2817" max="2817" width="82" style="199" customWidth="1"/>
    <col min="2818" max="2818" width="21.265625" style="199" customWidth="1"/>
    <col min="2819" max="2819" width="35.265625" style="199" customWidth="1"/>
    <col min="2820" max="2826" width="9.1328125" style="199"/>
    <col min="2827" max="2827" width="13.3984375" style="199" customWidth="1"/>
    <col min="2828" max="2828" width="4.1328125" style="199" customWidth="1"/>
    <col min="2829" max="3072" width="9.1328125" style="199"/>
    <col min="3073" max="3073" width="82" style="199" customWidth="1"/>
    <col min="3074" max="3074" width="21.265625" style="199" customWidth="1"/>
    <col min="3075" max="3075" width="35.265625" style="199" customWidth="1"/>
    <col min="3076" max="3082" width="9.1328125" style="199"/>
    <col min="3083" max="3083" width="13.3984375" style="199" customWidth="1"/>
    <col min="3084" max="3084" width="4.1328125" style="199" customWidth="1"/>
    <col min="3085" max="3328" width="9.1328125" style="199"/>
    <col min="3329" max="3329" width="82" style="199" customWidth="1"/>
    <col min="3330" max="3330" width="21.265625" style="199" customWidth="1"/>
    <col min="3331" max="3331" width="35.265625" style="199" customWidth="1"/>
    <col min="3332" max="3338" width="9.1328125" style="199"/>
    <col min="3339" max="3339" width="13.3984375" style="199" customWidth="1"/>
    <col min="3340" max="3340" width="4.1328125" style="199" customWidth="1"/>
    <col min="3341" max="3584" width="9.1328125" style="199"/>
    <col min="3585" max="3585" width="82" style="199" customWidth="1"/>
    <col min="3586" max="3586" width="21.265625" style="199" customWidth="1"/>
    <col min="3587" max="3587" width="35.265625" style="199" customWidth="1"/>
    <col min="3588" max="3594" width="9.1328125" style="199"/>
    <col min="3595" max="3595" width="13.3984375" style="199" customWidth="1"/>
    <col min="3596" max="3596" width="4.1328125" style="199" customWidth="1"/>
    <col min="3597" max="3840" width="9.1328125" style="199"/>
    <col min="3841" max="3841" width="82" style="199" customWidth="1"/>
    <col min="3842" max="3842" width="21.265625" style="199" customWidth="1"/>
    <col min="3843" max="3843" width="35.265625" style="199" customWidth="1"/>
    <col min="3844" max="3850" width="9.1328125" style="199"/>
    <col min="3851" max="3851" width="13.3984375" style="199" customWidth="1"/>
    <col min="3852" max="3852" width="4.1328125" style="199" customWidth="1"/>
    <col min="3853" max="4096" width="9.1328125" style="199"/>
    <col min="4097" max="4097" width="82" style="199" customWidth="1"/>
    <col min="4098" max="4098" width="21.265625" style="199" customWidth="1"/>
    <col min="4099" max="4099" width="35.265625" style="199" customWidth="1"/>
    <col min="4100" max="4106" width="9.1328125" style="199"/>
    <col min="4107" max="4107" width="13.3984375" style="199" customWidth="1"/>
    <col min="4108" max="4108" width="4.1328125" style="199" customWidth="1"/>
    <col min="4109" max="4352" width="9.1328125" style="199"/>
    <col min="4353" max="4353" width="82" style="199" customWidth="1"/>
    <col min="4354" max="4354" width="21.265625" style="199" customWidth="1"/>
    <col min="4355" max="4355" width="35.265625" style="199" customWidth="1"/>
    <col min="4356" max="4362" width="9.1328125" style="199"/>
    <col min="4363" max="4363" width="13.3984375" style="199" customWidth="1"/>
    <col min="4364" max="4364" width="4.1328125" style="199" customWidth="1"/>
    <col min="4365" max="4608" width="9.1328125" style="199"/>
    <col min="4609" max="4609" width="82" style="199" customWidth="1"/>
    <col min="4610" max="4610" width="21.265625" style="199" customWidth="1"/>
    <col min="4611" max="4611" width="35.265625" style="199" customWidth="1"/>
    <col min="4612" max="4618" width="9.1328125" style="199"/>
    <col min="4619" max="4619" width="13.3984375" style="199" customWidth="1"/>
    <col min="4620" max="4620" width="4.1328125" style="199" customWidth="1"/>
    <col min="4621" max="4864" width="9.1328125" style="199"/>
    <col min="4865" max="4865" width="82" style="199" customWidth="1"/>
    <col min="4866" max="4866" width="21.265625" style="199" customWidth="1"/>
    <col min="4867" max="4867" width="35.265625" style="199" customWidth="1"/>
    <col min="4868" max="4874" width="9.1328125" style="199"/>
    <col min="4875" max="4875" width="13.3984375" style="199" customWidth="1"/>
    <col min="4876" max="4876" width="4.1328125" style="199" customWidth="1"/>
    <col min="4877" max="5120" width="9.1328125" style="199"/>
    <col min="5121" max="5121" width="82" style="199" customWidth="1"/>
    <col min="5122" max="5122" width="21.265625" style="199" customWidth="1"/>
    <col min="5123" max="5123" width="35.265625" style="199" customWidth="1"/>
    <col min="5124" max="5130" width="9.1328125" style="199"/>
    <col min="5131" max="5131" width="13.3984375" style="199" customWidth="1"/>
    <col min="5132" max="5132" width="4.1328125" style="199" customWidth="1"/>
    <col min="5133" max="5376" width="9.1328125" style="199"/>
    <col min="5377" max="5377" width="82" style="199" customWidth="1"/>
    <col min="5378" max="5378" width="21.265625" style="199" customWidth="1"/>
    <col min="5379" max="5379" width="35.265625" style="199" customWidth="1"/>
    <col min="5380" max="5386" width="9.1328125" style="199"/>
    <col min="5387" max="5387" width="13.3984375" style="199" customWidth="1"/>
    <col min="5388" max="5388" width="4.1328125" style="199" customWidth="1"/>
    <col min="5389" max="5632" width="9.1328125" style="199"/>
    <col min="5633" max="5633" width="82" style="199" customWidth="1"/>
    <col min="5634" max="5634" width="21.265625" style="199" customWidth="1"/>
    <col min="5635" max="5635" width="35.265625" style="199" customWidth="1"/>
    <col min="5636" max="5642" width="9.1328125" style="199"/>
    <col min="5643" max="5643" width="13.3984375" style="199" customWidth="1"/>
    <col min="5644" max="5644" width="4.1328125" style="199" customWidth="1"/>
    <col min="5645" max="5888" width="9.1328125" style="199"/>
    <col min="5889" max="5889" width="82" style="199" customWidth="1"/>
    <col min="5890" max="5890" width="21.265625" style="199" customWidth="1"/>
    <col min="5891" max="5891" width="35.265625" style="199" customWidth="1"/>
    <col min="5892" max="5898" width="9.1328125" style="199"/>
    <col min="5899" max="5899" width="13.3984375" style="199" customWidth="1"/>
    <col min="5900" max="5900" width="4.1328125" style="199" customWidth="1"/>
    <col min="5901" max="6144" width="9.1328125" style="199"/>
    <col min="6145" max="6145" width="82" style="199" customWidth="1"/>
    <col min="6146" max="6146" width="21.265625" style="199" customWidth="1"/>
    <col min="6147" max="6147" width="35.265625" style="199" customWidth="1"/>
    <col min="6148" max="6154" width="9.1328125" style="199"/>
    <col min="6155" max="6155" width="13.3984375" style="199" customWidth="1"/>
    <col min="6156" max="6156" width="4.1328125" style="199" customWidth="1"/>
    <col min="6157" max="6400" width="9.1328125" style="199"/>
    <col min="6401" max="6401" width="82" style="199" customWidth="1"/>
    <col min="6402" max="6402" width="21.265625" style="199" customWidth="1"/>
    <col min="6403" max="6403" width="35.265625" style="199" customWidth="1"/>
    <col min="6404" max="6410" width="9.1328125" style="199"/>
    <col min="6411" max="6411" width="13.3984375" style="199" customWidth="1"/>
    <col min="6412" max="6412" width="4.1328125" style="199" customWidth="1"/>
    <col min="6413" max="6656" width="9.1328125" style="199"/>
    <col min="6657" max="6657" width="82" style="199" customWidth="1"/>
    <col min="6658" max="6658" width="21.265625" style="199" customWidth="1"/>
    <col min="6659" max="6659" width="35.265625" style="199" customWidth="1"/>
    <col min="6660" max="6666" width="9.1328125" style="199"/>
    <col min="6667" max="6667" width="13.3984375" style="199" customWidth="1"/>
    <col min="6668" max="6668" width="4.1328125" style="199" customWidth="1"/>
    <col min="6669" max="6912" width="9.1328125" style="199"/>
    <col min="6913" max="6913" width="82" style="199" customWidth="1"/>
    <col min="6914" max="6914" width="21.265625" style="199" customWidth="1"/>
    <col min="6915" max="6915" width="35.265625" style="199" customWidth="1"/>
    <col min="6916" max="6922" width="9.1328125" style="199"/>
    <col min="6923" max="6923" width="13.3984375" style="199" customWidth="1"/>
    <col min="6924" max="6924" width="4.1328125" style="199" customWidth="1"/>
    <col min="6925" max="7168" width="9.1328125" style="199"/>
    <col min="7169" max="7169" width="82" style="199" customWidth="1"/>
    <col min="7170" max="7170" width="21.265625" style="199" customWidth="1"/>
    <col min="7171" max="7171" width="35.265625" style="199" customWidth="1"/>
    <col min="7172" max="7178" width="9.1328125" style="199"/>
    <col min="7179" max="7179" width="13.3984375" style="199" customWidth="1"/>
    <col min="7180" max="7180" width="4.1328125" style="199" customWidth="1"/>
    <col min="7181" max="7424" width="9.1328125" style="199"/>
    <col min="7425" max="7425" width="82" style="199" customWidth="1"/>
    <col min="7426" max="7426" width="21.265625" style="199" customWidth="1"/>
    <col min="7427" max="7427" width="35.265625" style="199" customWidth="1"/>
    <col min="7428" max="7434" width="9.1328125" style="199"/>
    <col min="7435" max="7435" width="13.3984375" style="199" customWidth="1"/>
    <col min="7436" max="7436" width="4.1328125" style="199" customWidth="1"/>
    <col min="7437" max="7680" width="9.1328125" style="199"/>
    <col min="7681" max="7681" width="82" style="199" customWidth="1"/>
    <col min="7682" max="7682" width="21.265625" style="199" customWidth="1"/>
    <col min="7683" max="7683" width="35.265625" style="199" customWidth="1"/>
    <col min="7684" max="7690" width="9.1328125" style="199"/>
    <col min="7691" max="7691" width="13.3984375" style="199" customWidth="1"/>
    <col min="7692" max="7692" width="4.1328125" style="199" customWidth="1"/>
    <col min="7693" max="7936" width="9.1328125" style="199"/>
    <col min="7937" max="7937" width="82" style="199" customWidth="1"/>
    <col min="7938" max="7938" width="21.265625" style="199" customWidth="1"/>
    <col min="7939" max="7939" width="35.265625" style="199" customWidth="1"/>
    <col min="7940" max="7946" width="9.1328125" style="199"/>
    <col min="7947" max="7947" width="13.3984375" style="199" customWidth="1"/>
    <col min="7948" max="7948" width="4.1328125" style="199" customWidth="1"/>
    <col min="7949" max="8192" width="9.1328125" style="199"/>
    <col min="8193" max="8193" width="82" style="199" customWidth="1"/>
    <col min="8194" max="8194" width="21.265625" style="199" customWidth="1"/>
    <col min="8195" max="8195" width="35.265625" style="199" customWidth="1"/>
    <col min="8196" max="8202" width="9.1328125" style="199"/>
    <col min="8203" max="8203" width="13.3984375" style="199" customWidth="1"/>
    <col min="8204" max="8204" width="4.1328125" style="199" customWidth="1"/>
    <col min="8205" max="8448" width="9.1328125" style="199"/>
    <col min="8449" max="8449" width="82" style="199" customWidth="1"/>
    <col min="8450" max="8450" width="21.265625" style="199" customWidth="1"/>
    <col min="8451" max="8451" width="35.265625" style="199" customWidth="1"/>
    <col min="8452" max="8458" width="9.1328125" style="199"/>
    <col min="8459" max="8459" width="13.3984375" style="199" customWidth="1"/>
    <col min="8460" max="8460" width="4.1328125" style="199" customWidth="1"/>
    <col min="8461" max="8704" width="9.1328125" style="199"/>
    <col min="8705" max="8705" width="82" style="199" customWidth="1"/>
    <col min="8706" max="8706" width="21.265625" style="199" customWidth="1"/>
    <col min="8707" max="8707" width="35.265625" style="199" customWidth="1"/>
    <col min="8708" max="8714" width="9.1328125" style="199"/>
    <col min="8715" max="8715" width="13.3984375" style="199" customWidth="1"/>
    <col min="8716" max="8716" width="4.1328125" style="199" customWidth="1"/>
    <col min="8717" max="8960" width="9.1328125" style="199"/>
    <col min="8961" max="8961" width="82" style="199" customWidth="1"/>
    <col min="8962" max="8962" width="21.265625" style="199" customWidth="1"/>
    <col min="8963" max="8963" width="35.265625" style="199" customWidth="1"/>
    <col min="8964" max="8970" width="9.1328125" style="199"/>
    <col min="8971" max="8971" width="13.3984375" style="199" customWidth="1"/>
    <col min="8972" max="8972" width="4.1328125" style="199" customWidth="1"/>
    <col min="8973" max="9216" width="9.1328125" style="199"/>
    <col min="9217" max="9217" width="82" style="199" customWidth="1"/>
    <col min="9218" max="9218" width="21.265625" style="199" customWidth="1"/>
    <col min="9219" max="9219" width="35.265625" style="199" customWidth="1"/>
    <col min="9220" max="9226" width="9.1328125" style="199"/>
    <col min="9227" max="9227" width="13.3984375" style="199" customWidth="1"/>
    <col min="9228" max="9228" width="4.1328125" style="199" customWidth="1"/>
    <col min="9229" max="9472" width="9.1328125" style="199"/>
    <col min="9473" max="9473" width="82" style="199" customWidth="1"/>
    <col min="9474" max="9474" width="21.265625" style="199" customWidth="1"/>
    <col min="9475" max="9475" width="35.265625" style="199" customWidth="1"/>
    <col min="9476" max="9482" width="9.1328125" style="199"/>
    <col min="9483" max="9483" width="13.3984375" style="199" customWidth="1"/>
    <col min="9484" max="9484" width="4.1328125" style="199" customWidth="1"/>
    <col min="9485" max="9728" width="9.1328125" style="199"/>
    <col min="9729" max="9729" width="82" style="199" customWidth="1"/>
    <col min="9730" max="9730" width="21.265625" style="199" customWidth="1"/>
    <col min="9731" max="9731" width="35.265625" style="199" customWidth="1"/>
    <col min="9732" max="9738" width="9.1328125" style="199"/>
    <col min="9739" max="9739" width="13.3984375" style="199" customWidth="1"/>
    <col min="9740" max="9740" width="4.1328125" style="199" customWidth="1"/>
    <col min="9741" max="9984" width="9.1328125" style="199"/>
    <col min="9985" max="9985" width="82" style="199" customWidth="1"/>
    <col min="9986" max="9986" width="21.265625" style="199" customWidth="1"/>
    <col min="9987" max="9987" width="35.265625" style="199" customWidth="1"/>
    <col min="9988" max="9994" width="9.1328125" style="199"/>
    <col min="9995" max="9995" width="13.3984375" style="199" customWidth="1"/>
    <col min="9996" max="9996" width="4.1328125" style="199" customWidth="1"/>
    <col min="9997" max="10240" width="9.1328125" style="199"/>
    <col min="10241" max="10241" width="82" style="199" customWidth="1"/>
    <col min="10242" max="10242" width="21.265625" style="199" customWidth="1"/>
    <col min="10243" max="10243" width="35.265625" style="199" customWidth="1"/>
    <col min="10244" max="10250" width="9.1328125" style="199"/>
    <col min="10251" max="10251" width="13.3984375" style="199" customWidth="1"/>
    <col min="10252" max="10252" width="4.1328125" style="199" customWidth="1"/>
    <col min="10253" max="10496" width="9.1328125" style="199"/>
    <col min="10497" max="10497" width="82" style="199" customWidth="1"/>
    <col min="10498" max="10498" width="21.265625" style="199" customWidth="1"/>
    <col min="10499" max="10499" width="35.265625" style="199" customWidth="1"/>
    <col min="10500" max="10506" width="9.1328125" style="199"/>
    <col min="10507" max="10507" width="13.3984375" style="199" customWidth="1"/>
    <col min="10508" max="10508" width="4.1328125" style="199" customWidth="1"/>
    <col min="10509" max="10752" width="9.1328125" style="199"/>
    <col min="10753" max="10753" width="82" style="199" customWidth="1"/>
    <col min="10754" max="10754" width="21.265625" style="199" customWidth="1"/>
    <col min="10755" max="10755" width="35.265625" style="199" customWidth="1"/>
    <col min="10756" max="10762" width="9.1328125" style="199"/>
    <col min="10763" max="10763" width="13.3984375" style="199" customWidth="1"/>
    <col min="10764" max="10764" width="4.1328125" style="199" customWidth="1"/>
    <col min="10765" max="11008" width="9.1328125" style="199"/>
    <col min="11009" max="11009" width="82" style="199" customWidth="1"/>
    <col min="11010" max="11010" width="21.265625" style="199" customWidth="1"/>
    <col min="11011" max="11011" width="35.265625" style="199" customWidth="1"/>
    <col min="11012" max="11018" width="9.1328125" style="199"/>
    <col min="11019" max="11019" width="13.3984375" style="199" customWidth="1"/>
    <col min="11020" max="11020" width="4.1328125" style="199" customWidth="1"/>
    <col min="11021" max="11264" width="9.1328125" style="199"/>
    <col min="11265" max="11265" width="82" style="199" customWidth="1"/>
    <col min="11266" max="11266" width="21.265625" style="199" customWidth="1"/>
    <col min="11267" max="11267" width="35.265625" style="199" customWidth="1"/>
    <col min="11268" max="11274" width="9.1328125" style="199"/>
    <col min="11275" max="11275" width="13.3984375" style="199" customWidth="1"/>
    <col min="11276" max="11276" width="4.1328125" style="199" customWidth="1"/>
    <col min="11277" max="11520" width="9.1328125" style="199"/>
    <col min="11521" max="11521" width="82" style="199" customWidth="1"/>
    <col min="11522" max="11522" width="21.265625" style="199" customWidth="1"/>
    <col min="11523" max="11523" width="35.265625" style="199" customWidth="1"/>
    <col min="11524" max="11530" width="9.1328125" style="199"/>
    <col min="11531" max="11531" width="13.3984375" style="199" customWidth="1"/>
    <col min="11532" max="11532" width="4.1328125" style="199" customWidth="1"/>
    <col min="11533" max="11776" width="9.1328125" style="199"/>
    <col min="11777" max="11777" width="82" style="199" customWidth="1"/>
    <col min="11778" max="11778" width="21.265625" style="199" customWidth="1"/>
    <col min="11779" max="11779" width="35.265625" style="199" customWidth="1"/>
    <col min="11780" max="11786" width="9.1328125" style="199"/>
    <col min="11787" max="11787" width="13.3984375" style="199" customWidth="1"/>
    <col min="11788" max="11788" width="4.1328125" style="199" customWidth="1"/>
    <col min="11789" max="12032" width="9.1328125" style="199"/>
    <col min="12033" max="12033" width="82" style="199" customWidth="1"/>
    <col min="12034" max="12034" width="21.265625" style="199" customWidth="1"/>
    <col min="12035" max="12035" width="35.265625" style="199" customWidth="1"/>
    <col min="12036" max="12042" width="9.1328125" style="199"/>
    <col min="12043" max="12043" width="13.3984375" style="199" customWidth="1"/>
    <col min="12044" max="12044" width="4.1328125" style="199" customWidth="1"/>
    <col min="12045" max="12288" width="9.1328125" style="199"/>
    <col min="12289" max="12289" width="82" style="199" customWidth="1"/>
    <col min="12290" max="12290" width="21.265625" style="199" customWidth="1"/>
    <col min="12291" max="12291" width="35.265625" style="199" customWidth="1"/>
    <col min="12292" max="12298" width="9.1328125" style="199"/>
    <col min="12299" max="12299" width="13.3984375" style="199" customWidth="1"/>
    <col min="12300" max="12300" width="4.1328125" style="199" customWidth="1"/>
    <col min="12301" max="12544" width="9.1328125" style="199"/>
    <col min="12545" max="12545" width="82" style="199" customWidth="1"/>
    <col min="12546" max="12546" width="21.265625" style="199" customWidth="1"/>
    <col min="12547" max="12547" width="35.265625" style="199" customWidth="1"/>
    <col min="12548" max="12554" width="9.1328125" style="199"/>
    <col min="12555" max="12555" width="13.3984375" style="199" customWidth="1"/>
    <col min="12556" max="12556" width="4.1328125" style="199" customWidth="1"/>
    <col min="12557" max="12800" width="9.1328125" style="199"/>
    <col min="12801" max="12801" width="82" style="199" customWidth="1"/>
    <col min="12802" max="12802" width="21.265625" style="199" customWidth="1"/>
    <col min="12803" max="12803" width="35.265625" style="199" customWidth="1"/>
    <col min="12804" max="12810" width="9.1328125" style="199"/>
    <col min="12811" max="12811" width="13.3984375" style="199" customWidth="1"/>
    <col min="12812" max="12812" width="4.1328125" style="199" customWidth="1"/>
    <col min="12813" max="13056" width="9.1328125" style="199"/>
    <col min="13057" max="13057" width="82" style="199" customWidth="1"/>
    <col min="13058" max="13058" width="21.265625" style="199" customWidth="1"/>
    <col min="13059" max="13059" width="35.265625" style="199" customWidth="1"/>
    <col min="13060" max="13066" width="9.1328125" style="199"/>
    <col min="13067" max="13067" width="13.3984375" style="199" customWidth="1"/>
    <col min="13068" max="13068" width="4.1328125" style="199" customWidth="1"/>
    <col min="13069" max="13312" width="9.1328125" style="199"/>
    <col min="13313" max="13313" width="82" style="199" customWidth="1"/>
    <col min="13314" max="13314" width="21.265625" style="199" customWidth="1"/>
    <col min="13315" max="13315" width="35.265625" style="199" customWidth="1"/>
    <col min="13316" max="13322" width="9.1328125" style="199"/>
    <col min="13323" max="13323" width="13.3984375" style="199" customWidth="1"/>
    <col min="13324" max="13324" width="4.1328125" style="199" customWidth="1"/>
    <col min="13325" max="13568" width="9.1328125" style="199"/>
    <col min="13569" max="13569" width="82" style="199" customWidth="1"/>
    <col min="13570" max="13570" width="21.265625" style="199" customWidth="1"/>
    <col min="13571" max="13571" width="35.265625" style="199" customWidth="1"/>
    <col min="13572" max="13578" width="9.1328125" style="199"/>
    <col min="13579" max="13579" width="13.3984375" style="199" customWidth="1"/>
    <col min="13580" max="13580" width="4.1328125" style="199" customWidth="1"/>
    <col min="13581" max="13824" width="9.1328125" style="199"/>
    <col min="13825" max="13825" width="82" style="199" customWidth="1"/>
    <col min="13826" max="13826" width="21.265625" style="199" customWidth="1"/>
    <col min="13827" max="13827" width="35.265625" style="199" customWidth="1"/>
    <col min="13828" max="13834" width="9.1328125" style="199"/>
    <col min="13835" max="13835" width="13.3984375" style="199" customWidth="1"/>
    <col min="13836" max="13836" width="4.1328125" style="199" customWidth="1"/>
    <col min="13837" max="14080" width="9.1328125" style="199"/>
    <col min="14081" max="14081" width="82" style="199" customWidth="1"/>
    <col min="14082" max="14082" width="21.265625" style="199" customWidth="1"/>
    <col min="14083" max="14083" width="35.265625" style="199" customWidth="1"/>
    <col min="14084" max="14090" width="9.1328125" style="199"/>
    <col min="14091" max="14091" width="13.3984375" style="199" customWidth="1"/>
    <col min="14092" max="14092" width="4.1328125" style="199" customWidth="1"/>
    <col min="14093" max="14336" width="9.1328125" style="199"/>
    <col min="14337" max="14337" width="82" style="199" customWidth="1"/>
    <col min="14338" max="14338" width="21.265625" style="199" customWidth="1"/>
    <col min="14339" max="14339" width="35.265625" style="199" customWidth="1"/>
    <col min="14340" max="14346" width="9.1328125" style="199"/>
    <col min="14347" max="14347" width="13.3984375" style="199" customWidth="1"/>
    <col min="14348" max="14348" width="4.1328125" style="199" customWidth="1"/>
    <col min="14349" max="14592" width="9.1328125" style="199"/>
    <col min="14593" max="14593" width="82" style="199" customWidth="1"/>
    <col min="14594" max="14594" width="21.265625" style="199" customWidth="1"/>
    <col min="14595" max="14595" width="35.265625" style="199" customWidth="1"/>
    <col min="14596" max="14602" width="9.1328125" style="199"/>
    <col min="14603" max="14603" width="13.3984375" style="199" customWidth="1"/>
    <col min="14604" max="14604" width="4.1328125" style="199" customWidth="1"/>
    <col min="14605" max="14848" width="9.1328125" style="199"/>
    <col min="14849" max="14849" width="82" style="199" customWidth="1"/>
    <col min="14850" max="14850" width="21.265625" style="199" customWidth="1"/>
    <col min="14851" max="14851" width="35.265625" style="199" customWidth="1"/>
    <col min="14852" max="14858" width="9.1328125" style="199"/>
    <col min="14859" max="14859" width="13.3984375" style="199" customWidth="1"/>
    <col min="14860" max="14860" width="4.1328125" style="199" customWidth="1"/>
    <col min="14861" max="15104" width="9.1328125" style="199"/>
    <col min="15105" max="15105" width="82" style="199" customWidth="1"/>
    <col min="15106" max="15106" width="21.265625" style="199" customWidth="1"/>
    <col min="15107" max="15107" width="35.265625" style="199" customWidth="1"/>
    <col min="15108" max="15114" width="9.1328125" style="199"/>
    <col min="15115" max="15115" width="13.3984375" style="199" customWidth="1"/>
    <col min="15116" max="15116" width="4.1328125" style="199" customWidth="1"/>
    <col min="15117" max="15360" width="9.1328125" style="199"/>
    <col min="15361" max="15361" width="82" style="199" customWidth="1"/>
    <col min="15362" max="15362" width="21.265625" style="199" customWidth="1"/>
    <col min="15363" max="15363" width="35.265625" style="199" customWidth="1"/>
    <col min="15364" max="15370" width="9.1328125" style="199"/>
    <col min="15371" max="15371" width="13.3984375" style="199" customWidth="1"/>
    <col min="15372" max="15372" width="4.1328125" style="199" customWidth="1"/>
    <col min="15373" max="15616" width="9.1328125" style="199"/>
    <col min="15617" max="15617" width="82" style="199" customWidth="1"/>
    <col min="15618" max="15618" width="21.265625" style="199" customWidth="1"/>
    <col min="15619" max="15619" width="35.265625" style="199" customWidth="1"/>
    <col min="15620" max="15626" width="9.1328125" style="199"/>
    <col min="15627" max="15627" width="13.3984375" style="199" customWidth="1"/>
    <col min="15628" max="15628" width="4.1328125" style="199" customWidth="1"/>
    <col min="15629" max="15872" width="9.1328125" style="199"/>
    <col min="15873" max="15873" width="82" style="199" customWidth="1"/>
    <col min="15874" max="15874" width="21.265625" style="199" customWidth="1"/>
    <col min="15875" max="15875" width="35.265625" style="199" customWidth="1"/>
    <col min="15876" max="15882" width="9.1328125" style="199"/>
    <col min="15883" max="15883" width="13.3984375" style="199" customWidth="1"/>
    <col min="15884" max="15884" width="4.1328125" style="199" customWidth="1"/>
    <col min="15885" max="16128" width="9.1328125" style="199"/>
    <col min="16129" max="16129" width="82" style="199" customWidth="1"/>
    <col min="16130" max="16130" width="21.265625" style="199" customWidth="1"/>
    <col min="16131" max="16131" width="35.265625" style="199" customWidth="1"/>
    <col min="16132" max="16138" width="9.1328125" style="199"/>
    <col min="16139" max="16139" width="13.3984375" style="199" customWidth="1"/>
    <col min="16140" max="16140" width="4.1328125" style="199" customWidth="1"/>
    <col min="16141" max="16384" width="9.1328125" style="199"/>
  </cols>
  <sheetData>
    <row r="1" spans="1:20" ht="19.5" customHeight="1" x14ac:dyDescent="0.45">
      <c r="A1" s="200"/>
      <c r="B1" s="197"/>
      <c r="C1" s="198"/>
      <c r="D1" s="198"/>
      <c r="E1" s="198"/>
      <c r="F1" s="198"/>
      <c r="G1" s="198"/>
      <c r="H1" s="198"/>
      <c r="I1" s="198"/>
      <c r="J1" s="198"/>
      <c r="K1" s="198"/>
      <c r="L1" s="198"/>
      <c r="M1" s="198"/>
      <c r="N1" s="198"/>
      <c r="O1" s="198"/>
      <c r="P1" s="198"/>
      <c r="Q1" s="198"/>
      <c r="R1" s="198"/>
      <c r="S1" s="198"/>
      <c r="T1" s="198"/>
    </row>
    <row r="2" spans="1:20" ht="25.15" x14ac:dyDescent="0.45">
      <c r="A2" s="333" t="str">
        <f>CONCATENATE("Negotiating Style Questionnaire for ",C2)</f>
        <v>Negotiating Style Questionnaire for Lead Negotiator</v>
      </c>
      <c r="B2" s="201"/>
      <c r="C2" s="332" t="str">
        <f>'Social Style Questionnaire'!B1</f>
        <v>Lead Negotiator</v>
      </c>
      <c r="D2" s="202"/>
      <c r="E2" s="198"/>
      <c r="F2" s="198"/>
      <c r="G2" s="198"/>
      <c r="H2" s="198"/>
      <c r="I2" s="198"/>
      <c r="J2" s="198"/>
      <c r="K2" s="198"/>
      <c r="L2" s="198"/>
      <c r="M2" s="198"/>
      <c r="N2" s="198"/>
      <c r="O2" s="198"/>
      <c r="P2" s="198"/>
      <c r="Q2" s="198"/>
      <c r="R2" s="198"/>
      <c r="S2" s="198"/>
      <c r="T2" s="198"/>
    </row>
    <row r="3" spans="1:20" ht="25.15" x14ac:dyDescent="0.45">
      <c r="A3" s="200"/>
      <c r="B3" s="201"/>
      <c r="C3" s="202"/>
      <c r="D3" s="202"/>
      <c r="E3" s="198"/>
      <c r="F3" s="198"/>
      <c r="G3" s="198"/>
      <c r="H3" s="198"/>
      <c r="I3" s="198"/>
      <c r="J3" s="198"/>
      <c r="K3" s="198"/>
      <c r="L3" s="198"/>
      <c r="M3" s="198"/>
      <c r="N3" s="198"/>
      <c r="O3" s="198"/>
      <c r="P3" s="198"/>
      <c r="Q3" s="198"/>
      <c r="R3" s="198"/>
      <c r="S3" s="198"/>
      <c r="T3" s="198"/>
    </row>
    <row r="4" spans="1:20" x14ac:dyDescent="0.45">
      <c r="A4" s="202"/>
      <c r="B4" s="201"/>
      <c r="C4" s="202"/>
      <c r="D4" s="202"/>
      <c r="E4" s="198"/>
      <c r="F4" s="198"/>
      <c r="G4" s="198"/>
      <c r="H4" s="198"/>
      <c r="I4" s="198"/>
      <c r="J4" s="198"/>
      <c r="K4" s="198"/>
      <c r="L4" s="198"/>
      <c r="M4" s="198"/>
      <c r="N4" s="198"/>
      <c r="O4" s="198"/>
      <c r="P4" s="198"/>
      <c r="Q4" s="198"/>
      <c r="R4" s="198"/>
      <c r="S4" s="198"/>
      <c r="T4" s="198"/>
    </row>
    <row r="5" spans="1:20" ht="15" customHeight="1" x14ac:dyDescent="0.45">
      <c r="A5" s="284" t="s">
        <v>1047</v>
      </c>
      <c r="B5" s="285"/>
      <c r="C5" s="285"/>
      <c r="D5" s="202"/>
      <c r="E5" s="198"/>
      <c r="F5" s="198"/>
      <c r="G5" s="198"/>
      <c r="H5" s="198"/>
      <c r="I5" s="198"/>
      <c r="J5" s="198"/>
      <c r="K5" s="198"/>
      <c r="L5" s="198"/>
      <c r="M5" s="198"/>
      <c r="N5" s="198"/>
      <c r="O5" s="198"/>
      <c r="P5" s="198"/>
      <c r="Q5" s="198"/>
      <c r="R5" s="198"/>
      <c r="S5" s="198"/>
      <c r="T5" s="198"/>
    </row>
    <row r="6" spans="1:20" ht="15" customHeight="1" x14ac:dyDescent="0.45">
      <c r="A6" s="284" t="s">
        <v>1048</v>
      </c>
      <c r="B6" s="284"/>
      <c r="C6" s="284"/>
      <c r="D6" s="202"/>
      <c r="E6" s="198"/>
      <c r="F6" s="198"/>
      <c r="G6" s="198"/>
      <c r="H6" s="198"/>
      <c r="I6" s="198"/>
      <c r="J6" s="198"/>
      <c r="K6" s="198"/>
      <c r="L6" s="198"/>
      <c r="M6" s="198"/>
      <c r="N6" s="198"/>
      <c r="O6" s="198"/>
      <c r="P6" s="198"/>
      <c r="Q6" s="198"/>
      <c r="R6" s="198"/>
      <c r="S6" s="198"/>
      <c r="T6" s="198"/>
    </row>
    <row r="7" spans="1:20" ht="15" customHeight="1" x14ac:dyDescent="0.45">
      <c r="A7" s="203" t="s">
        <v>1049</v>
      </c>
      <c r="B7" s="204"/>
      <c r="C7" s="204"/>
      <c r="D7" s="202"/>
      <c r="E7" s="198"/>
      <c r="F7" s="198"/>
      <c r="G7" s="198"/>
      <c r="H7" s="198"/>
      <c r="I7" s="198"/>
      <c r="J7" s="198"/>
      <c r="K7" s="198"/>
      <c r="L7" s="198"/>
      <c r="M7" s="198"/>
      <c r="N7" s="198"/>
      <c r="O7" s="198"/>
      <c r="P7" s="198"/>
      <c r="Q7" s="198"/>
      <c r="R7" s="198"/>
      <c r="S7" s="198"/>
      <c r="T7" s="198"/>
    </row>
    <row r="8" spans="1:20" ht="15" customHeight="1" x14ac:dyDescent="0.45">
      <c r="A8" s="203" t="s">
        <v>1050</v>
      </c>
      <c r="B8" s="204"/>
      <c r="C8" s="204" t="str">
        <f>CONCATENATE('Social Style Questionnaire'!B1:D1, " ", 'Social Style Questionnaire'!B2:D2)</f>
        <v xml:space="preserve"> </v>
      </c>
      <c r="D8" s="202"/>
      <c r="E8" s="198"/>
      <c r="F8" s="198"/>
      <c r="G8" s="198"/>
      <c r="H8" s="198"/>
      <c r="I8" s="198"/>
      <c r="J8" s="198"/>
      <c r="K8" s="198"/>
      <c r="L8" s="198"/>
      <c r="M8" s="198"/>
      <c r="N8" s="198"/>
      <c r="O8" s="198"/>
      <c r="P8" s="198"/>
      <c r="Q8" s="198"/>
      <c r="R8" s="198"/>
      <c r="S8" s="198"/>
      <c r="T8" s="198"/>
    </row>
    <row r="9" spans="1:20" ht="28.5" customHeight="1" x14ac:dyDescent="0.45">
      <c r="A9" s="203" t="s">
        <v>1051</v>
      </c>
      <c r="B9" s="204"/>
      <c r="C9" s="204"/>
      <c r="D9" s="202"/>
      <c r="E9" s="198"/>
      <c r="F9" s="198"/>
      <c r="G9" s="198"/>
      <c r="H9" s="198"/>
      <c r="I9" s="198"/>
      <c r="J9" s="198"/>
      <c r="K9" s="198"/>
      <c r="L9" s="198"/>
      <c r="M9" s="198"/>
      <c r="N9" s="198"/>
      <c r="O9" s="198"/>
      <c r="P9" s="198"/>
      <c r="Q9" s="198"/>
      <c r="R9" s="198"/>
      <c r="S9" s="198"/>
      <c r="T9" s="198"/>
    </row>
    <row r="10" spans="1:20" ht="15" customHeight="1" x14ac:dyDescent="0.45">
      <c r="A10" s="203"/>
      <c r="B10" s="204"/>
      <c r="C10" s="204"/>
      <c r="D10" s="202"/>
      <c r="E10" s="198"/>
      <c r="F10" s="198"/>
      <c r="G10" s="198"/>
      <c r="H10" s="198"/>
      <c r="I10" s="198"/>
      <c r="J10" s="198"/>
      <c r="K10" s="198"/>
      <c r="L10" s="198"/>
      <c r="M10" s="198"/>
      <c r="N10" s="198"/>
      <c r="O10" s="198"/>
      <c r="P10" s="198"/>
      <c r="Q10" s="198"/>
      <c r="R10" s="198"/>
      <c r="S10" s="198"/>
      <c r="T10" s="198"/>
    </row>
    <row r="11" spans="1:20" x14ac:dyDescent="0.45">
      <c r="A11" s="202"/>
      <c r="B11" s="201"/>
      <c r="C11" s="202"/>
      <c r="D11" s="202"/>
      <c r="E11" s="198"/>
      <c r="F11" s="198"/>
      <c r="G11" s="198"/>
      <c r="H11" s="198"/>
      <c r="I11" s="198"/>
      <c r="J11" s="198"/>
      <c r="K11" s="198"/>
      <c r="L11" s="198"/>
      <c r="M11" s="198"/>
      <c r="N11" s="198"/>
      <c r="O11" s="198"/>
      <c r="P11" s="198"/>
      <c r="Q11" s="198"/>
      <c r="R11" s="198"/>
      <c r="S11" s="198"/>
      <c r="T11" s="198"/>
    </row>
    <row r="12" spans="1:20" x14ac:dyDescent="0.45">
      <c r="A12" s="205" t="s">
        <v>1052</v>
      </c>
      <c r="B12" s="201"/>
      <c r="C12" s="202"/>
      <c r="D12" s="202"/>
      <c r="E12" s="198"/>
      <c r="F12" s="198"/>
      <c r="G12" s="198"/>
      <c r="H12" s="198"/>
      <c r="I12" s="198"/>
      <c r="J12" s="198"/>
      <c r="K12" s="198"/>
      <c r="L12" s="198"/>
      <c r="M12" s="198"/>
      <c r="N12" s="198"/>
      <c r="O12" s="198"/>
      <c r="P12" s="198"/>
      <c r="Q12" s="198"/>
      <c r="R12" s="198"/>
      <c r="S12" s="198"/>
      <c r="T12" s="198"/>
    </row>
    <row r="13" spans="1:20" x14ac:dyDescent="0.45">
      <c r="A13" s="202"/>
      <c r="B13" s="201"/>
      <c r="C13" s="202"/>
      <c r="D13" s="202"/>
      <c r="E13" s="198"/>
      <c r="F13" s="198"/>
      <c r="G13" s="198"/>
      <c r="H13" s="198"/>
      <c r="I13" s="198"/>
      <c r="J13" s="198"/>
      <c r="K13" s="198"/>
      <c r="L13" s="198"/>
      <c r="M13" s="198"/>
      <c r="N13" s="198"/>
      <c r="O13" s="198"/>
      <c r="P13" s="198"/>
      <c r="Q13" s="198"/>
      <c r="R13" s="198"/>
      <c r="S13" s="198"/>
      <c r="T13" s="198"/>
    </row>
    <row r="14" spans="1:20" ht="20.65" x14ac:dyDescent="0.45">
      <c r="A14" s="206" t="s">
        <v>1053</v>
      </c>
      <c r="B14" s="207"/>
      <c r="C14" s="202"/>
      <c r="D14" s="202"/>
      <c r="E14" s="198"/>
      <c r="F14" s="198"/>
      <c r="G14" s="198"/>
      <c r="H14" s="198"/>
      <c r="I14" s="198"/>
      <c r="J14" s="198"/>
      <c r="K14" s="198"/>
      <c r="L14" s="198"/>
      <c r="M14" s="198"/>
      <c r="N14" s="198"/>
      <c r="O14" s="198"/>
      <c r="P14" s="198"/>
      <c r="Q14" s="198"/>
      <c r="R14" s="198"/>
      <c r="S14" s="198"/>
      <c r="T14" s="198"/>
    </row>
    <row r="15" spans="1:20" ht="27.75" customHeight="1" x14ac:dyDescent="0.45">
      <c r="A15" s="208" t="s">
        <v>1054</v>
      </c>
      <c r="B15" s="209"/>
      <c r="C15" s="202" t="str">
        <f>IF(B15=B16,"No two answers can have the same rating",IF(B15=B17,"No two answers can have the same rating",IF(B15=B18, "No two answers can have the same rating", IF(B15=B19, "No two answers can have the same rating", " "))))</f>
        <v>No two answers can have the same rating</v>
      </c>
      <c r="D15" s="202"/>
      <c r="E15" s="198"/>
      <c r="F15" s="198"/>
      <c r="G15" s="198"/>
      <c r="H15" s="198"/>
      <c r="I15" s="198"/>
      <c r="J15" s="198"/>
      <c r="K15" s="198"/>
      <c r="L15" s="198"/>
      <c r="M15" s="198"/>
      <c r="N15" s="198"/>
      <c r="O15" s="198"/>
      <c r="P15" s="198"/>
      <c r="Q15" s="198"/>
      <c r="R15" s="198"/>
      <c r="S15" s="198"/>
      <c r="T15" s="198"/>
    </row>
    <row r="16" spans="1:20" ht="30.75" customHeight="1" x14ac:dyDescent="0.45">
      <c r="A16" s="202" t="s">
        <v>1055</v>
      </c>
      <c r="B16" s="209"/>
      <c r="C16" s="202" t="str">
        <f>IF(B16=B15,"No two answers can have the same rating",IF(B16=B17,"No two answers can have the same rating",IF(B16=B18, "No two answers can have the same rating", IF(B16=B19, "No two answers can have the same rating", " "))))</f>
        <v>No two answers can have the same rating</v>
      </c>
      <c r="D16" s="202"/>
      <c r="E16" s="198"/>
      <c r="F16" s="198"/>
      <c r="G16" s="198"/>
      <c r="H16" s="198"/>
      <c r="I16" s="198"/>
      <c r="J16" s="198"/>
      <c r="K16" s="198"/>
      <c r="L16" s="198"/>
      <c r="M16" s="198"/>
      <c r="N16" s="198"/>
      <c r="O16" s="198"/>
      <c r="P16" s="198"/>
      <c r="Q16" s="198"/>
      <c r="R16" s="198"/>
      <c r="S16" s="198"/>
      <c r="T16" s="198"/>
    </row>
    <row r="17" spans="1:20" ht="13.15" x14ac:dyDescent="0.45">
      <c r="A17" s="202" t="s">
        <v>1056</v>
      </c>
      <c r="B17" s="209"/>
      <c r="C17" s="202" t="str">
        <f>IF(B17=B15,"No two answers can have the same rating",IF(B17=B16,"No two answers can have the same rating",IF(B17=B18, "No two answers can have the same rating", IF(B17=B19, "No two answers can have the same rating", " "))))</f>
        <v>No two answers can have the same rating</v>
      </c>
      <c r="D17" s="202"/>
      <c r="E17" s="198"/>
      <c r="F17" s="198"/>
      <c r="G17" s="198"/>
      <c r="H17" s="198"/>
      <c r="I17" s="198"/>
      <c r="J17" s="198"/>
      <c r="K17" s="198"/>
      <c r="L17" s="198"/>
      <c r="M17" s="198"/>
      <c r="N17" s="198"/>
      <c r="O17" s="198"/>
      <c r="P17" s="198"/>
      <c r="Q17" s="198"/>
      <c r="R17" s="198"/>
      <c r="S17" s="198"/>
      <c r="T17" s="198"/>
    </row>
    <row r="18" spans="1:20" ht="25.5" x14ac:dyDescent="0.45">
      <c r="A18" s="208" t="s">
        <v>1057</v>
      </c>
      <c r="B18" s="209"/>
      <c r="C18" s="202" t="str">
        <f>IF(B18=B15,"No two answers can have the same rating",IF(B18=B16,"No two answers can have the same rating",IF(B18=B17, "No two answers can have the same rating", IF(B18=B19, "No two answers can have the same rating", " "))))</f>
        <v>No two answers can have the same rating</v>
      </c>
      <c r="D18" s="202"/>
      <c r="E18" s="198"/>
      <c r="F18" s="198"/>
      <c r="G18" s="198"/>
      <c r="H18" s="198"/>
      <c r="I18" s="198"/>
      <c r="J18" s="198"/>
      <c r="K18" s="198"/>
      <c r="L18" s="198"/>
      <c r="M18" s="198"/>
      <c r="N18" s="198"/>
      <c r="O18" s="198"/>
      <c r="P18" s="198"/>
      <c r="Q18" s="198"/>
      <c r="R18" s="198"/>
      <c r="S18" s="198"/>
      <c r="T18" s="198"/>
    </row>
    <row r="19" spans="1:20" ht="13.15" x14ac:dyDescent="0.45">
      <c r="A19" s="202" t="s">
        <v>1058</v>
      </c>
      <c r="B19" s="210">
        <f>15-B15-B16-B17-B18</f>
        <v>15</v>
      </c>
      <c r="C19" s="202" t="s">
        <v>1059</v>
      </c>
      <c r="D19" s="202"/>
      <c r="E19" s="198"/>
      <c r="F19" s="198"/>
      <c r="G19" s="198"/>
      <c r="H19" s="198"/>
      <c r="I19" s="198"/>
      <c r="J19" s="198"/>
      <c r="K19" s="198"/>
      <c r="L19" s="198"/>
      <c r="M19" s="198"/>
      <c r="N19" s="198"/>
      <c r="O19" s="198"/>
      <c r="P19" s="198"/>
      <c r="Q19" s="198"/>
      <c r="R19" s="198"/>
      <c r="S19" s="198"/>
      <c r="T19" s="198"/>
    </row>
    <row r="20" spans="1:20" x14ac:dyDescent="0.45">
      <c r="A20" s="202"/>
      <c r="B20" s="201"/>
      <c r="C20" s="202"/>
      <c r="D20" s="202"/>
      <c r="E20" s="198"/>
      <c r="F20" s="198"/>
      <c r="G20" s="198"/>
      <c r="H20" s="198"/>
      <c r="I20" s="198"/>
      <c r="J20" s="198"/>
      <c r="K20" s="198"/>
      <c r="L20" s="198"/>
      <c r="M20" s="198"/>
      <c r="N20" s="198"/>
      <c r="O20" s="198"/>
      <c r="P20" s="198"/>
      <c r="Q20" s="198"/>
      <c r="R20" s="198"/>
      <c r="S20" s="198"/>
      <c r="T20" s="198"/>
    </row>
    <row r="21" spans="1:20" ht="20.65" x14ac:dyDescent="0.45">
      <c r="A21" s="206" t="s">
        <v>1060</v>
      </c>
      <c r="B21" s="207"/>
      <c r="C21" s="202"/>
      <c r="D21" s="202"/>
      <c r="E21" s="198"/>
      <c r="F21" s="198"/>
      <c r="G21" s="198"/>
      <c r="H21" s="198"/>
      <c r="I21" s="198"/>
      <c r="J21" s="198"/>
      <c r="K21" s="198"/>
      <c r="L21" s="198"/>
      <c r="M21" s="198"/>
      <c r="N21" s="198"/>
      <c r="O21" s="198"/>
      <c r="P21" s="198"/>
      <c r="Q21" s="198"/>
      <c r="R21" s="198"/>
      <c r="S21" s="198"/>
      <c r="T21" s="198"/>
    </row>
    <row r="22" spans="1:20" ht="25.5" x14ac:dyDescent="0.45">
      <c r="A22" s="208" t="s">
        <v>1061</v>
      </c>
      <c r="B22" s="209"/>
      <c r="C22" s="202" t="str">
        <f>IF(B22=B23,"No two answers can have the same rating",IF(B22=B24,"No two answers can have the same rating",IF(B22=B25, "No two answers can have the same rating", IF(B22=B26, "No two answers can have the same rating", " "))))</f>
        <v>No two answers can have the same rating</v>
      </c>
      <c r="D22" s="202"/>
      <c r="E22" s="198"/>
      <c r="F22" s="198"/>
      <c r="G22" s="198"/>
      <c r="H22" s="198"/>
      <c r="I22" s="198"/>
      <c r="J22" s="198"/>
      <c r="K22" s="198"/>
      <c r="L22" s="198"/>
      <c r="M22" s="198"/>
      <c r="N22" s="198"/>
      <c r="O22" s="198"/>
      <c r="P22" s="198"/>
      <c r="Q22" s="198"/>
      <c r="R22" s="198"/>
      <c r="S22" s="198"/>
      <c r="T22" s="198"/>
    </row>
    <row r="23" spans="1:20" ht="25.5" x14ac:dyDescent="0.45">
      <c r="A23" s="208" t="s">
        <v>1062</v>
      </c>
      <c r="B23" s="209"/>
      <c r="C23" s="202" t="str">
        <f>IF(B23=B22,"No two answers can have the same rating",IF(B23=B24,"No two answers can have the same rating",IF(B23=B25, "No two answers can have the same rating", IF(B23=B26, "No two answers can have the same rating", " "))))</f>
        <v>No two answers can have the same rating</v>
      </c>
      <c r="D23" s="202"/>
      <c r="E23" s="198"/>
      <c r="F23" s="198"/>
      <c r="G23" s="198"/>
      <c r="H23" s="198"/>
      <c r="I23" s="198"/>
      <c r="J23" s="198"/>
      <c r="K23" s="198"/>
      <c r="L23" s="198"/>
      <c r="M23" s="198"/>
      <c r="N23" s="198"/>
      <c r="O23" s="198"/>
      <c r="P23" s="198"/>
      <c r="Q23" s="198"/>
      <c r="R23" s="198"/>
      <c r="S23" s="198"/>
      <c r="T23" s="198"/>
    </row>
    <row r="24" spans="1:20" ht="25.5" x14ac:dyDescent="0.45">
      <c r="A24" s="208" t="s">
        <v>1063</v>
      </c>
      <c r="B24" s="209"/>
      <c r="C24" s="202" t="str">
        <f>IF(B24=B22,"No two answers can have the same rating",IF(B24=B23,"No two answers can have the same rating",IF(B24=B25, "No two answers can have the same rating", IF(B24=B26, "No two answers can have the same rating", " "))))</f>
        <v>No two answers can have the same rating</v>
      </c>
      <c r="D24" s="202"/>
      <c r="E24" s="198"/>
      <c r="F24" s="198"/>
      <c r="G24" s="198"/>
      <c r="H24" s="198"/>
      <c r="I24" s="198"/>
      <c r="J24" s="198"/>
      <c r="K24" s="198"/>
      <c r="L24" s="198"/>
      <c r="M24" s="198"/>
      <c r="N24" s="198"/>
      <c r="O24" s="198"/>
      <c r="P24" s="198"/>
      <c r="Q24" s="198"/>
      <c r="R24" s="198"/>
      <c r="S24" s="198"/>
      <c r="T24" s="198"/>
    </row>
    <row r="25" spans="1:20" ht="13.15" x14ac:dyDescent="0.45">
      <c r="A25" s="202" t="s">
        <v>1064</v>
      </c>
      <c r="B25" s="209"/>
      <c r="C25" s="202" t="str">
        <f>IF(B25=B22,"No two answers can have the same rating",IF(B25=B23,"No two answers can have the same rating",IF(B25=B24, "No two answers can have the same rating", IF(B25=B26, "No two answers can have the same rating", " "))))</f>
        <v>No two answers can have the same rating</v>
      </c>
      <c r="D25" s="202"/>
      <c r="E25" s="198"/>
      <c r="F25" s="198"/>
      <c r="G25" s="198"/>
      <c r="H25" s="198"/>
      <c r="I25" s="198"/>
      <c r="J25" s="198"/>
      <c r="K25" s="198"/>
      <c r="L25" s="198"/>
      <c r="M25" s="198"/>
      <c r="N25" s="198"/>
      <c r="O25" s="198"/>
      <c r="P25" s="198"/>
      <c r="Q25" s="198"/>
      <c r="R25" s="198"/>
      <c r="S25" s="198"/>
      <c r="T25" s="198"/>
    </row>
    <row r="26" spans="1:20" ht="25.5" x14ac:dyDescent="0.45">
      <c r="A26" s="208" t="s">
        <v>1065</v>
      </c>
      <c r="B26" s="210">
        <f>15-B22-B23-B24-B25</f>
        <v>15</v>
      </c>
      <c r="C26" s="202" t="s">
        <v>1059</v>
      </c>
      <c r="D26" s="202"/>
      <c r="E26" s="198"/>
      <c r="F26" s="198"/>
      <c r="G26" s="198"/>
      <c r="H26" s="198"/>
      <c r="I26" s="198"/>
      <c r="J26" s="198"/>
      <c r="K26" s="198"/>
      <c r="L26" s="198"/>
      <c r="M26" s="198"/>
      <c r="N26" s="198"/>
      <c r="O26" s="198"/>
      <c r="P26" s="198"/>
      <c r="Q26" s="198"/>
      <c r="R26" s="198"/>
      <c r="S26" s="198"/>
      <c r="T26" s="198"/>
    </row>
    <row r="27" spans="1:20" x14ac:dyDescent="0.45">
      <c r="A27" s="208"/>
      <c r="B27" s="201"/>
      <c r="C27" s="202"/>
      <c r="D27" s="202"/>
      <c r="E27" s="198"/>
      <c r="F27" s="198"/>
      <c r="G27" s="198"/>
      <c r="H27" s="198"/>
      <c r="I27" s="198"/>
      <c r="J27" s="198"/>
      <c r="K27" s="198"/>
      <c r="L27" s="198"/>
      <c r="M27" s="198"/>
      <c r="N27" s="198"/>
      <c r="O27" s="198"/>
      <c r="P27" s="198"/>
      <c r="Q27" s="198"/>
      <c r="R27" s="198"/>
      <c r="S27" s="198"/>
      <c r="T27" s="198"/>
    </row>
    <row r="28" spans="1:20" ht="20.65" x14ac:dyDescent="0.45">
      <c r="A28" s="206" t="s">
        <v>1066</v>
      </c>
      <c r="B28" s="207"/>
      <c r="C28" s="202"/>
      <c r="D28" s="202"/>
      <c r="E28" s="198"/>
      <c r="F28" s="198"/>
      <c r="G28" s="198"/>
      <c r="H28" s="198"/>
      <c r="I28" s="198"/>
      <c r="J28" s="198"/>
      <c r="K28" s="198"/>
      <c r="L28" s="198"/>
      <c r="M28" s="198"/>
      <c r="N28" s="198"/>
      <c r="O28" s="198"/>
      <c r="P28" s="198"/>
      <c r="Q28" s="198"/>
      <c r="R28" s="198"/>
      <c r="S28" s="198"/>
      <c r="T28" s="198"/>
    </row>
    <row r="29" spans="1:20" x14ac:dyDescent="0.45">
      <c r="A29" s="202"/>
      <c r="B29" s="201"/>
      <c r="C29" s="202"/>
      <c r="D29" s="202"/>
      <c r="E29" s="198"/>
      <c r="F29" s="198"/>
      <c r="G29" s="198"/>
      <c r="H29" s="198"/>
      <c r="I29" s="198"/>
      <c r="J29" s="198"/>
      <c r="K29" s="198"/>
      <c r="L29" s="198"/>
      <c r="M29" s="198"/>
      <c r="N29" s="198"/>
      <c r="O29" s="198"/>
      <c r="P29" s="198"/>
      <c r="Q29" s="198"/>
      <c r="R29" s="198"/>
      <c r="S29" s="198"/>
      <c r="T29" s="198"/>
    </row>
    <row r="30" spans="1:20" ht="13.15" x14ac:dyDescent="0.45">
      <c r="A30" s="202" t="s">
        <v>1067</v>
      </c>
      <c r="B30" s="209"/>
      <c r="C30" s="202" t="str">
        <f>IF(B30=B31,"No two answers can have the same rating",IF(B30=B32,"No two answers can have the same rating",IF(B30=B33, "No two answers can have the same rating", IF(B30=B34, "No two answers can have the same rating", " "))))</f>
        <v>No two answers can have the same rating</v>
      </c>
      <c r="D30" s="202"/>
      <c r="E30" s="198"/>
      <c r="F30" s="198"/>
      <c r="G30" s="198"/>
      <c r="H30" s="198"/>
      <c r="I30" s="198"/>
      <c r="J30" s="198"/>
      <c r="K30" s="198"/>
      <c r="L30" s="198"/>
      <c r="M30" s="198"/>
      <c r="N30" s="198"/>
      <c r="O30" s="198"/>
      <c r="P30" s="198"/>
      <c r="Q30" s="198"/>
      <c r="R30" s="198"/>
      <c r="S30" s="198"/>
      <c r="T30" s="198"/>
    </row>
    <row r="31" spans="1:20" ht="13.15" x14ac:dyDescent="0.45">
      <c r="A31" s="202" t="s">
        <v>1068</v>
      </c>
      <c r="B31" s="209"/>
      <c r="C31" s="202" t="str">
        <f>IF(B31=B30,"No two answers can have the same rating",IF(B31=B32,"No two answers can have the same rating",IF(B31=B33, "No two answers can have the same rating", IF(B31=B34, "No two answers can have the same rating", " "))))</f>
        <v>No two answers can have the same rating</v>
      </c>
      <c r="D31" s="202"/>
      <c r="E31" s="198"/>
      <c r="F31" s="198"/>
      <c r="G31" s="198"/>
      <c r="H31" s="198"/>
      <c r="I31" s="198"/>
      <c r="J31" s="198"/>
      <c r="K31" s="198"/>
      <c r="L31" s="198"/>
      <c r="M31" s="198"/>
      <c r="N31" s="198"/>
      <c r="O31" s="198"/>
      <c r="P31" s="198"/>
      <c r="Q31" s="198"/>
      <c r="R31" s="198"/>
      <c r="S31" s="198"/>
      <c r="T31" s="198"/>
    </row>
    <row r="32" spans="1:20" ht="13.15" x14ac:dyDescent="0.45">
      <c r="A32" s="202" t="s">
        <v>1069</v>
      </c>
      <c r="B32" s="209"/>
      <c r="C32" s="202" t="str">
        <f>IF(B32=B30,"No two answers can have the same rating",IF(B32=B31,"No two answers can have the same rating",IF(B32=B33, "No two answers can have the same rating", IF(B32=B34, "No two answers can have the same rating", " "))))</f>
        <v>No two answers can have the same rating</v>
      </c>
      <c r="D32" s="202"/>
      <c r="E32" s="198"/>
      <c r="F32" s="198"/>
      <c r="G32" s="198"/>
      <c r="H32" s="198"/>
      <c r="I32" s="198"/>
      <c r="J32" s="198"/>
      <c r="K32" s="198"/>
      <c r="L32" s="198"/>
      <c r="M32" s="198"/>
      <c r="N32" s="198"/>
      <c r="O32" s="198"/>
      <c r="P32" s="198"/>
      <c r="Q32" s="198"/>
      <c r="R32" s="198"/>
      <c r="S32" s="198"/>
      <c r="T32" s="198"/>
    </row>
    <row r="33" spans="1:20" ht="13.15" x14ac:dyDescent="0.45">
      <c r="A33" s="202" t="s">
        <v>1070</v>
      </c>
      <c r="B33" s="209"/>
      <c r="C33" s="202" t="str">
        <f>IF(B33=B30,"No two answers can have the same rating",IF(B33=B31,"No two answers can have the same rating",IF(B33=B32, "No two answers can have the same rating", IF(B33=B34, "No two answers can have the same rating", " "))))</f>
        <v>No two answers can have the same rating</v>
      </c>
      <c r="D33" s="202"/>
      <c r="E33" s="198"/>
      <c r="F33" s="198"/>
      <c r="G33" s="198"/>
      <c r="H33" s="198"/>
      <c r="I33" s="198"/>
      <c r="J33" s="198"/>
      <c r="K33" s="198"/>
      <c r="L33" s="198"/>
      <c r="M33" s="198"/>
      <c r="N33" s="198"/>
      <c r="O33" s="198"/>
      <c r="P33" s="198"/>
      <c r="Q33" s="198"/>
      <c r="R33" s="198"/>
      <c r="S33" s="198"/>
      <c r="T33" s="198"/>
    </row>
    <row r="34" spans="1:20" ht="13.15" x14ac:dyDescent="0.45">
      <c r="A34" s="202" t="s">
        <v>1071</v>
      </c>
      <c r="B34" s="210">
        <f>15-B30-B31-B32-B33</f>
        <v>15</v>
      </c>
      <c r="C34" s="202" t="s">
        <v>1059</v>
      </c>
      <c r="D34" s="202"/>
      <c r="E34" s="198"/>
      <c r="F34" s="198"/>
      <c r="G34" s="198"/>
      <c r="H34" s="198"/>
      <c r="I34" s="198"/>
      <c r="J34" s="198"/>
      <c r="K34" s="198"/>
      <c r="L34" s="198"/>
      <c r="M34" s="198"/>
      <c r="N34" s="198"/>
      <c r="O34" s="198"/>
      <c r="P34" s="198"/>
      <c r="Q34" s="198"/>
      <c r="R34" s="198"/>
      <c r="S34" s="198"/>
      <c r="T34" s="198"/>
    </row>
    <row r="35" spans="1:20" x14ac:dyDescent="0.45">
      <c r="A35" s="202"/>
      <c r="B35" s="201"/>
      <c r="C35" s="202"/>
      <c r="D35" s="202"/>
      <c r="E35" s="198"/>
      <c r="F35" s="198"/>
      <c r="G35" s="198"/>
      <c r="H35" s="198"/>
      <c r="I35" s="198"/>
      <c r="J35" s="198"/>
      <c r="K35" s="198"/>
      <c r="L35" s="198"/>
      <c r="M35" s="198"/>
      <c r="N35" s="198"/>
      <c r="O35" s="198"/>
      <c r="P35" s="198"/>
      <c r="Q35" s="198"/>
      <c r="R35" s="198"/>
      <c r="S35" s="198"/>
      <c r="T35" s="198"/>
    </row>
    <row r="36" spans="1:20" ht="20.65" x14ac:dyDescent="0.45">
      <c r="A36" s="206" t="s">
        <v>1072</v>
      </c>
      <c r="B36" s="207"/>
      <c r="C36" s="202"/>
      <c r="D36" s="202"/>
      <c r="E36" s="198"/>
      <c r="F36" s="198"/>
      <c r="G36" s="198"/>
      <c r="H36" s="198"/>
      <c r="I36" s="198"/>
      <c r="J36" s="198"/>
      <c r="K36" s="198"/>
      <c r="L36" s="198"/>
      <c r="M36" s="198"/>
      <c r="N36" s="198"/>
      <c r="O36" s="198"/>
      <c r="P36" s="198"/>
      <c r="Q36" s="198"/>
      <c r="R36" s="198"/>
      <c r="S36" s="198"/>
      <c r="T36" s="198"/>
    </row>
    <row r="37" spans="1:20" ht="13.15" x14ac:dyDescent="0.45">
      <c r="A37" s="202" t="s">
        <v>1073</v>
      </c>
      <c r="B37" s="209"/>
      <c r="C37" s="202" t="str">
        <f>IF(B37=B38,"No two answers can have the same rating",IF(B37=B39,"No two answers can have the same rating",IF(B37=B40, "No two answers can have the same rating", IF(B37=B41, "No two answers can have the same rating", " "))))</f>
        <v>No two answers can have the same rating</v>
      </c>
      <c r="D37" s="202"/>
      <c r="E37" s="198"/>
      <c r="F37" s="198"/>
      <c r="G37" s="198"/>
      <c r="H37" s="198"/>
      <c r="I37" s="198"/>
      <c r="J37" s="198"/>
      <c r="K37" s="198"/>
      <c r="L37" s="198"/>
      <c r="M37" s="198"/>
      <c r="N37" s="198"/>
      <c r="O37" s="198"/>
      <c r="P37" s="198"/>
      <c r="Q37" s="198"/>
      <c r="R37" s="198"/>
      <c r="S37" s="198"/>
      <c r="T37" s="198"/>
    </row>
    <row r="38" spans="1:20" ht="13.15" x14ac:dyDescent="0.45">
      <c r="A38" s="202" t="s">
        <v>1074</v>
      </c>
      <c r="B38" s="209"/>
      <c r="C38" s="202" t="str">
        <f>IF(B38=B37,"No two answers can have the same rating",IF(B38=B39,"No two answers can have the same rating",IF(B38=B40, "No two answers can have the same rating", IF(B38=B41, "No two answers can have the same rating", " "))))</f>
        <v>No two answers can have the same rating</v>
      </c>
      <c r="D38" s="202"/>
      <c r="E38" s="198"/>
      <c r="F38" s="198"/>
      <c r="G38" s="198"/>
      <c r="H38" s="198"/>
      <c r="I38" s="198"/>
      <c r="J38" s="198"/>
      <c r="K38" s="198"/>
      <c r="L38" s="198"/>
      <c r="M38" s="198"/>
      <c r="N38" s="198"/>
      <c r="O38" s="198"/>
      <c r="P38" s="198"/>
      <c r="Q38" s="198"/>
      <c r="R38" s="198"/>
      <c r="S38" s="198"/>
      <c r="T38" s="198"/>
    </row>
    <row r="39" spans="1:20" ht="13.15" x14ac:dyDescent="0.45">
      <c r="A39" s="202" t="s">
        <v>1075</v>
      </c>
      <c r="B39" s="209"/>
      <c r="C39" s="202" t="str">
        <f>IF(B39=B37,"No two answers can have the same rating",IF(B39=B38,"No two answers can have the same rating",IF(B39=B40, "No two answers can have the same rating", IF(B39=B41, "No two answers can have the same rating", " "))))</f>
        <v>No two answers can have the same rating</v>
      </c>
      <c r="D39" s="202"/>
      <c r="E39" s="198"/>
      <c r="F39" s="198"/>
      <c r="G39" s="198"/>
      <c r="H39" s="198"/>
      <c r="I39" s="198"/>
      <c r="J39" s="198"/>
      <c r="K39" s="198"/>
      <c r="L39" s="198"/>
      <c r="M39" s="198"/>
      <c r="N39" s="198"/>
      <c r="O39" s="198"/>
      <c r="P39" s="198"/>
      <c r="Q39" s="198"/>
      <c r="R39" s="198"/>
      <c r="S39" s="198"/>
      <c r="T39" s="198"/>
    </row>
    <row r="40" spans="1:20" ht="13.15" x14ac:dyDescent="0.45">
      <c r="A40" s="202" t="s">
        <v>1076</v>
      </c>
      <c r="B40" s="209"/>
      <c r="C40" s="202" t="str">
        <f>IF(B40=B37,"No two answers can have the same rating",IF(B40=B38,"No two answers can have the same rating",IF(B40=B39, "No two answers can have the same rating", IF(B40=B41, "No two answers can have the same rating", " "))))</f>
        <v>No two answers can have the same rating</v>
      </c>
      <c r="D40" s="202"/>
      <c r="E40" s="198"/>
      <c r="F40" s="198"/>
      <c r="G40" s="198"/>
      <c r="H40" s="198"/>
      <c r="I40" s="198"/>
      <c r="J40" s="198"/>
      <c r="K40" s="198"/>
      <c r="L40" s="198"/>
      <c r="M40" s="198"/>
      <c r="N40" s="198"/>
      <c r="O40" s="198"/>
      <c r="P40" s="198"/>
      <c r="Q40" s="198"/>
      <c r="R40" s="198"/>
      <c r="S40" s="198"/>
      <c r="T40" s="198"/>
    </row>
    <row r="41" spans="1:20" ht="25.5" x14ac:dyDescent="0.45">
      <c r="A41" s="208" t="s">
        <v>1077</v>
      </c>
      <c r="B41" s="210">
        <f>15-B37-B38-B39-B40</f>
        <v>15</v>
      </c>
      <c r="C41" s="202" t="s">
        <v>1059</v>
      </c>
      <c r="D41" s="202"/>
      <c r="E41" s="198"/>
      <c r="F41" s="198"/>
      <c r="G41" s="198"/>
      <c r="H41" s="198"/>
      <c r="I41" s="198"/>
      <c r="J41" s="198"/>
      <c r="K41" s="198"/>
      <c r="L41" s="198"/>
      <c r="M41" s="198"/>
      <c r="N41" s="198"/>
      <c r="O41" s="198"/>
      <c r="P41" s="198"/>
      <c r="Q41" s="198"/>
      <c r="R41" s="198"/>
      <c r="S41" s="198"/>
      <c r="T41" s="198"/>
    </row>
    <row r="42" spans="1:20" x14ac:dyDescent="0.45">
      <c r="A42" s="202"/>
      <c r="B42" s="201"/>
      <c r="C42" s="202"/>
      <c r="D42" s="202"/>
      <c r="E42" s="198"/>
      <c r="F42" s="198"/>
      <c r="G42" s="198"/>
      <c r="H42" s="198"/>
      <c r="I42" s="198"/>
      <c r="J42" s="198"/>
      <c r="K42" s="198"/>
      <c r="L42" s="198"/>
      <c r="M42" s="198"/>
      <c r="N42" s="198"/>
      <c r="O42" s="198"/>
      <c r="P42" s="198"/>
      <c r="Q42" s="198"/>
      <c r="R42" s="198"/>
      <c r="S42" s="198"/>
      <c r="T42" s="198"/>
    </row>
    <row r="43" spans="1:20" x14ac:dyDescent="0.45">
      <c r="A43" s="202"/>
      <c r="B43" s="201"/>
      <c r="C43" s="202"/>
      <c r="D43" s="202"/>
      <c r="E43" s="198"/>
      <c r="F43" s="198"/>
      <c r="G43" s="198"/>
      <c r="H43" s="198"/>
      <c r="I43" s="198"/>
      <c r="J43" s="198"/>
      <c r="K43" s="198"/>
      <c r="L43" s="198"/>
      <c r="M43" s="198"/>
      <c r="N43" s="198"/>
      <c r="O43" s="198"/>
      <c r="P43" s="198"/>
      <c r="Q43" s="198"/>
      <c r="R43" s="198"/>
      <c r="S43" s="198"/>
      <c r="T43" s="198"/>
    </row>
    <row r="44" spans="1:20" ht="20.65" x14ac:dyDescent="0.45">
      <c r="A44" s="206" t="s">
        <v>1078</v>
      </c>
      <c r="B44" s="207"/>
      <c r="C44" s="202"/>
      <c r="D44" s="202"/>
      <c r="E44" s="198"/>
      <c r="F44" s="198"/>
      <c r="G44" s="198"/>
      <c r="H44" s="198"/>
      <c r="I44" s="198"/>
      <c r="J44" s="198"/>
      <c r="K44" s="198"/>
      <c r="L44" s="198"/>
      <c r="M44" s="198"/>
      <c r="N44" s="198"/>
      <c r="O44" s="198"/>
      <c r="P44" s="198"/>
      <c r="Q44" s="198"/>
      <c r="R44" s="198"/>
      <c r="S44" s="198"/>
      <c r="T44" s="198"/>
    </row>
    <row r="45" spans="1:20" ht="13.15" x14ac:dyDescent="0.45">
      <c r="A45" s="202" t="s">
        <v>1079</v>
      </c>
      <c r="B45" s="209"/>
      <c r="C45" s="202" t="str">
        <f>IF(B45=B46,"No two answers can have the same rating",IF(B45=B47,"No two answers can have the same rating",IF(B45=B48, "No two answers can have the same rating", IF(B45=B49, "No two answers can have the same rating", " "))))</f>
        <v>No two answers can have the same rating</v>
      </c>
      <c r="D45" s="202"/>
      <c r="E45" s="198"/>
      <c r="F45" s="198"/>
      <c r="G45" s="198"/>
      <c r="H45" s="198"/>
      <c r="I45" s="198"/>
      <c r="J45" s="198"/>
      <c r="K45" s="198"/>
      <c r="L45" s="198"/>
      <c r="M45" s="198"/>
      <c r="N45" s="198"/>
      <c r="O45" s="198"/>
      <c r="P45" s="198"/>
      <c r="Q45" s="198"/>
      <c r="R45" s="198"/>
      <c r="S45" s="198"/>
      <c r="T45" s="198"/>
    </row>
    <row r="46" spans="1:20" ht="13.15" x14ac:dyDescent="0.45">
      <c r="A46" s="202" t="s">
        <v>1080</v>
      </c>
      <c r="B46" s="209"/>
      <c r="C46" s="202" t="str">
        <f>IF(B46=B45,"No two answers can have the same rating",IF(B46=B47,"No two answers can have the same rating",IF(B46=B48, "No two answers can have the same rating", IF(B46=B49, "No two answers can have the same rating", " "))))</f>
        <v>No two answers can have the same rating</v>
      </c>
      <c r="D46" s="202"/>
      <c r="E46" s="198"/>
      <c r="F46" s="198"/>
      <c r="G46" s="198"/>
      <c r="H46" s="198"/>
      <c r="I46" s="198"/>
      <c r="J46" s="198"/>
      <c r="K46" s="198"/>
      <c r="L46" s="198"/>
      <c r="M46" s="198"/>
      <c r="N46" s="198"/>
      <c r="O46" s="198"/>
      <c r="P46" s="198"/>
      <c r="Q46" s="198"/>
      <c r="R46" s="198"/>
      <c r="S46" s="198"/>
      <c r="T46" s="198"/>
    </row>
    <row r="47" spans="1:20" ht="13.15" x14ac:dyDescent="0.45">
      <c r="A47" s="202" t="s">
        <v>1081</v>
      </c>
      <c r="B47" s="209"/>
      <c r="C47" s="202" t="str">
        <f>IF(B47=B45,"No two answers can have the same rating",IF(B47=B46,"No two answers can have the same rating",IF(B47=B48, "No two answers can have the same rating", IF(B47=B49, "No two answers can have the same rating", " "))))</f>
        <v>No two answers can have the same rating</v>
      </c>
      <c r="D47" s="202"/>
      <c r="E47" s="198"/>
      <c r="F47" s="198"/>
      <c r="G47" s="198"/>
      <c r="H47" s="198"/>
      <c r="I47" s="198"/>
      <c r="J47" s="198"/>
      <c r="K47" s="198"/>
      <c r="L47" s="198"/>
      <c r="M47" s="198"/>
      <c r="N47" s="198"/>
      <c r="O47" s="198"/>
      <c r="P47" s="198"/>
      <c r="Q47" s="198"/>
      <c r="R47" s="198"/>
      <c r="S47" s="198"/>
      <c r="T47" s="198"/>
    </row>
    <row r="48" spans="1:20" ht="13.15" x14ac:dyDescent="0.45">
      <c r="A48" s="202" t="s">
        <v>1082</v>
      </c>
      <c r="B48" s="209"/>
      <c r="C48" s="202" t="str">
        <f>IF(B48=B45,"No two answers can have the same rating",IF(B48=B46,"No two answers can have the same rating",IF(B48=B47, "No two answers can have the same rating", IF(B48=B49, "No two answers can have the same rating", " "))))</f>
        <v>No two answers can have the same rating</v>
      </c>
      <c r="D48" s="202"/>
      <c r="E48" s="198"/>
      <c r="F48" s="198"/>
      <c r="G48" s="198"/>
      <c r="H48" s="198"/>
      <c r="I48" s="198"/>
      <c r="J48" s="198"/>
      <c r="K48" s="198"/>
      <c r="L48" s="198"/>
      <c r="M48" s="198"/>
      <c r="N48" s="198"/>
      <c r="O48" s="198"/>
      <c r="P48" s="198"/>
      <c r="Q48" s="198"/>
      <c r="R48" s="198"/>
      <c r="S48" s="198"/>
      <c r="T48" s="198"/>
    </row>
    <row r="49" spans="1:30" ht="13.15" x14ac:dyDescent="0.45">
      <c r="A49" s="202" t="s">
        <v>1083</v>
      </c>
      <c r="B49" s="210">
        <f>15-B45-B46-B47-B48</f>
        <v>15</v>
      </c>
      <c r="C49" s="202" t="s">
        <v>1059</v>
      </c>
      <c r="D49" s="202"/>
      <c r="E49" s="198"/>
      <c r="F49" s="198"/>
      <c r="G49" s="198"/>
      <c r="H49" s="198"/>
      <c r="I49" s="198"/>
      <c r="J49" s="198"/>
      <c r="K49" s="198"/>
      <c r="L49" s="198"/>
      <c r="M49" s="198"/>
      <c r="N49" s="198"/>
      <c r="O49" s="198"/>
      <c r="P49" s="198"/>
      <c r="Q49" s="198"/>
      <c r="R49" s="198"/>
      <c r="S49" s="198"/>
      <c r="T49" s="198"/>
    </row>
    <row r="50" spans="1:30" ht="13.15" x14ac:dyDescent="0.45">
      <c r="A50" s="202"/>
      <c r="B50" s="211"/>
      <c r="C50" s="202"/>
      <c r="D50" s="202"/>
      <c r="E50" s="198"/>
      <c r="F50" s="198"/>
      <c r="G50" s="198"/>
      <c r="H50" s="198"/>
      <c r="I50" s="198"/>
      <c r="J50" s="198"/>
      <c r="K50" s="198"/>
      <c r="L50" s="198"/>
      <c r="M50" s="198"/>
      <c r="N50" s="198"/>
      <c r="O50" s="198"/>
      <c r="P50" s="198"/>
      <c r="Q50" s="198"/>
      <c r="R50" s="198"/>
      <c r="S50" s="198"/>
      <c r="T50" s="198"/>
    </row>
    <row r="51" spans="1:30" ht="20.65" x14ac:dyDescent="0.45">
      <c r="A51" s="206" t="s">
        <v>1084</v>
      </c>
      <c r="B51" s="207"/>
      <c r="C51" s="202"/>
      <c r="D51" s="202"/>
      <c r="E51" s="198"/>
      <c r="F51" s="198"/>
      <c r="G51" s="198"/>
      <c r="H51" s="198"/>
      <c r="I51" s="198"/>
      <c r="J51" s="198"/>
      <c r="K51" s="198"/>
      <c r="L51" s="198"/>
      <c r="M51" s="198"/>
      <c r="N51" s="198"/>
      <c r="O51" s="198"/>
      <c r="P51" s="198"/>
      <c r="Q51" s="198"/>
      <c r="R51" s="198"/>
      <c r="S51" s="198"/>
      <c r="T51" s="198"/>
    </row>
    <row r="52" spans="1:30" ht="25.5" x14ac:dyDescent="0.45">
      <c r="A52" s="208" t="s">
        <v>1085</v>
      </c>
      <c r="B52" s="209"/>
      <c r="C52" s="202" t="str">
        <f>IF(B52=B53,"No two answers can have the same rating",IF(B52=B54,"No two answers can have the same rating",IF(B52=B55, "No two answers can have the same rating", IF(B52=B56, "No two answers can have the same rating", " "))))</f>
        <v>No two answers can have the same rating</v>
      </c>
      <c r="D52" s="202"/>
      <c r="E52" s="198"/>
      <c r="F52" s="198"/>
      <c r="G52" s="198"/>
      <c r="H52" s="198"/>
      <c r="I52" s="198"/>
      <c r="J52" s="198"/>
      <c r="K52" s="198"/>
      <c r="L52" s="198"/>
      <c r="M52" s="198"/>
      <c r="N52" s="198"/>
      <c r="O52" s="198"/>
      <c r="P52" s="198"/>
      <c r="Q52" s="198"/>
      <c r="R52" s="198"/>
      <c r="S52" s="198"/>
      <c r="T52" s="198"/>
    </row>
    <row r="53" spans="1:30" ht="13.15" x14ac:dyDescent="0.45">
      <c r="A53" s="202" t="s">
        <v>1086</v>
      </c>
      <c r="B53" s="209"/>
      <c r="C53" s="202" t="str">
        <f>IF(B53=B52,"No two answers can have the same rating",IF(B53=B54,"No two answers can have the same rating",IF(B53=B55, "No two answers can have the same rating", IF(B53=B56, "No two answers can have the same rating", " "))))</f>
        <v>No two answers can have the same rating</v>
      </c>
      <c r="D53" s="202"/>
      <c r="E53" s="198"/>
      <c r="F53" s="198"/>
      <c r="G53" s="198"/>
      <c r="H53" s="198"/>
      <c r="I53" s="198"/>
      <c r="J53" s="198"/>
      <c r="K53" s="198"/>
      <c r="L53" s="198"/>
      <c r="M53" s="198"/>
      <c r="N53" s="198"/>
      <c r="O53" s="198"/>
      <c r="P53" s="198"/>
      <c r="Q53" s="198"/>
      <c r="R53" s="198"/>
      <c r="S53" s="198"/>
      <c r="T53" s="198"/>
    </row>
    <row r="54" spans="1:30" ht="13.15" x14ac:dyDescent="0.45">
      <c r="A54" s="202" t="s">
        <v>1087</v>
      </c>
      <c r="B54" s="209"/>
      <c r="C54" s="202" t="str">
        <f>IF(B54=B52,"No two answers can have the same rating",IF(B54=B53,"No two answers can have the same rating",IF(B54=B55, "No two answers can have the same rating", IF(B54=B56, "No two answers can have the same rating", " "))))</f>
        <v>No two answers can have the same rating</v>
      </c>
      <c r="D54" s="202"/>
      <c r="E54" s="198"/>
      <c r="F54" s="198"/>
      <c r="G54" s="198"/>
      <c r="H54" s="198"/>
      <c r="I54" s="198"/>
      <c r="J54" s="198"/>
      <c r="K54" s="198"/>
      <c r="L54" s="198"/>
      <c r="M54" s="198"/>
      <c r="N54" s="198"/>
      <c r="O54" s="198"/>
      <c r="P54" s="198"/>
      <c r="Q54" s="198"/>
      <c r="R54" s="198"/>
      <c r="S54" s="198"/>
      <c r="T54" s="198"/>
    </row>
    <row r="55" spans="1:30" ht="13.15" x14ac:dyDescent="0.45">
      <c r="A55" s="202" t="s">
        <v>1088</v>
      </c>
      <c r="B55" s="209"/>
      <c r="C55" s="202" t="str">
        <f>IF(B55=B52,"No two answers can have the same rating",IF(B55=B53,"No two answers can have the same rating",IF(B55=B54, "No two answers can have the same rating", IF(B55=B56, "No two answers can have the same rating", " "))))</f>
        <v>No two answers can have the same rating</v>
      </c>
      <c r="D55" s="202"/>
      <c r="E55" s="198"/>
      <c r="F55" s="198"/>
      <c r="G55" s="198"/>
      <c r="H55" s="198"/>
      <c r="I55" s="198"/>
      <c r="J55" s="198"/>
      <c r="K55" s="198"/>
      <c r="L55" s="198"/>
      <c r="M55" s="198"/>
      <c r="N55" s="198"/>
      <c r="O55" s="198"/>
      <c r="P55" s="198"/>
      <c r="Q55" s="198"/>
      <c r="R55" s="198"/>
      <c r="S55" s="198"/>
      <c r="T55" s="198"/>
    </row>
    <row r="56" spans="1:30" ht="25.5" x14ac:dyDescent="0.45">
      <c r="A56" s="208" t="s">
        <v>1089</v>
      </c>
      <c r="B56" s="210">
        <f>15-B52-B53-B54-B55</f>
        <v>15</v>
      </c>
      <c r="C56" s="202" t="s">
        <v>1059</v>
      </c>
      <c r="D56" s="202"/>
      <c r="E56" s="198"/>
      <c r="F56" s="19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row>
    <row r="57" spans="1:30" ht="13.15" x14ac:dyDescent="0.45">
      <c r="A57" s="202"/>
      <c r="B57" s="212"/>
      <c r="C57" s="202"/>
      <c r="D57" s="202"/>
      <c r="E57" s="198"/>
      <c r="F57" s="198"/>
      <c r="G57" s="198"/>
      <c r="H57" s="198"/>
      <c r="I57" s="198"/>
      <c r="J57" s="198"/>
      <c r="K57" s="198"/>
      <c r="L57" s="198"/>
      <c r="M57" s="198"/>
      <c r="N57" s="198"/>
      <c r="O57" s="198"/>
      <c r="P57" s="198"/>
      <c r="Q57" s="198"/>
      <c r="R57" s="198"/>
      <c r="S57" s="198"/>
      <c r="T57" s="198"/>
      <c r="U57" s="198"/>
      <c r="V57" s="198"/>
      <c r="W57" s="198"/>
      <c r="X57" s="198"/>
      <c r="Y57" s="198"/>
      <c r="Z57" s="198"/>
      <c r="AA57" s="198"/>
      <c r="AB57" s="198"/>
      <c r="AC57" s="198"/>
      <c r="AD57" s="198"/>
    </row>
    <row r="58" spans="1:30" ht="13.15" x14ac:dyDescent="0.45">
      <c r="A58" s="213"/>
      <c r="B58" s="212"/>
      <c r="C58" s="202"/>
      <c r="D58" s="202"/>
      <c r="E58" s="198"/>
      <c r="F58" s="198"/>
      <c r="G58" s="198"/>
      <c r="H58" s="198"/>
      <c r="I58" s="198"/>
      <c r="J58" s="198"/>
      <c r="K58" s="198"/>
      <c r="L58" s="198"/>
      <c r="M58" s="198"/>
      <c r="N58" s="198"/>
      <c r="O58" s="198"/>
      <c r="P58" s="198"/>
      <c r="Q58" s="198"/>
      <c r="R58" s="198"/>
      <c r="S58" s="198"/>
      <c r="T58" s="198"/>
      <c r="U58" s="198"/>
      <c r="V58" s="198"/>
      <c r="W58" s="198"/>
      <c r="X58" s="198"/>
      <c r="Y58" s="198"/>
      <c r="Z58" s="198"/>
      <c r="AA58" s="198"/>
      <c r="AB58" s="198"/>
      <c r="AC58" s="198"/>
      <c r="AD58" s="198"/>
    </row>
    <row r="59" spans="1:30" ht="24.75" customHeight="1" x14ac:dyDescent="0.45">
      <c r="A59" s="286" t="str">
        <f>IF((C55=" ")*(C54=" ")*(C53=" ")*(C52=" ")*(C48=" ")*(C47=" ")*(C46=" ")*(C45=" ")*(C40=" ")*(C39=" ")*(C38=" ")*(C37=" ")*(C33=" ")*(C32=" ")*(C31=" ")*(C30=" ")*(C25=" ")*(C24=" ")*(C23=" ")*(C22=" ")*(C18=" ")*(C17=" ")*(C16=" ")*(C15=" "), "Finished.  Now you can review your Profile and please send a copy of this worksheet to the instructor.", "Not Finished.  Please check to ensure all statements have been rated.")</f>
        <v>Not Finished.  Please check to ensure all statements have been rated.</v>
      </c>
      <c r="B59" s="286"/>
      <c r="C59" s="202"/>
      <c r="D59" s="202"/>
      <c r="E59" s="283"/>
      <c r="F59" s="283"/>
      <c r="G59" s="283"/>
      <c r="H59" s="283"/>
      <c r="I59" s="283"/>
      <c r="J59" s="283"/>
      <c r="K59" s="283"/>
      <c r="L59" s="283"/>
      <c r="M59" s="283"/>
      <c r="N59" s="283"/>
      <c r="O59" s="283"/>
      <c r="P59" s="283"/>
      <c r="Q59" s="283"/>
      <c r="R59" s="283"/>
      <c r="S59" s="283"/>
      <c r="T59" s="283"/>
      <c r="U59" s="198"/>
      <c r="V59" s="283"/>
      <c r="W59" s="283"/>
      <c r="X59" s="283"/>
      <c r="Y59" s="283"/>
      <c r="Z59" s="283"/>
      <c r="AA59" s="283"/>
      <c r="AB59" s="283"/>
      <c r="AC59" s="283"/>
      <c r="AD59" s="198"/>
    </row>
    <row r="60" spans="1:30" ht="20.65" x14ac:dyDescent="0.45">
      <c r="A60" s="206"/>
      <c r="B60" s="207"/>
      <c r="C60" s="202"/>
      <c r="D60" s="202"/>
      <c r="E60" s="198"/>
      <c r="F60" s="198"/>
      <c r="G60" s="198"/>
      <c r="H60" s="198"/>
      <c r="I60" s="198"/>
      <c r="J60" s="198"/>
      <c r="K60" s="198"/>
      <c r="L60" s="198"/>
      <c r="M60" s="198"/>
      <c r="N60" s="198"/>
      <c r="O60" s="198"/>
      <c r="P60" s="198"/>
      <c r="Q60" s="198"/>
      <c r="R60" s="198"/>
      <c r="S60" s="198"/>
      <c r="T60" s="198"/>
      <c r="U60" s="198"/>
      <c r="V60" s="198"/>
      <c r="W60" s="198"/>
      <c r="X60" s="198"/>
      <c r="Y60" s="198"/>
      <c r="Z60" s="198"/>
      <c r="AA60" s="198"/>
      <c r="AB60" s="198"/>
      <c r="AC60" s="198"/>
      <c r="AD60" s="198"/>
    </row>
    <row r="61" spans="1:30" x14ac:dyDescent="0.45">
      <c r="A61" s="208"/>
      <c r="B61" s="201"/>
      <c r="C61" s="202"/>
      <c r="D61" s="202"/>
      <c r="E61" s="198"/>
      <c r="F61" s="198"/>
      <c r="G61" s="198"/>
      <c r="H61" s="198"/>
      <c r="I61" s="198"/>
      <c r="J61" s="198"/>
      <c r="K61" s="198"/>
      <c r="L61" s="198"/>
      <c r="M61" s="198"/>
      <c r="N61" s="198"/>
      <c r="O61" s="198"/>
      <c r="P61" s="198"/>
      <c r="Q61" s="198"/>
      <c r="R61" s="198"/>
      <c r="S61" s="198"/>
      <c r="T61" s="198"/>
      <c r="U61" s="198"/>
      <c r="V61" s="198"/>
      <c r="W61" s="198"/>
      <c r="X61" s="198"/>
      <c r="Y61" s="198"/>
      <c r="Z61" s="198"/>
      <c r="AA61" s="198"/>
      <c r="AB61" s="198"/>
      <c r="AC61" s="198"/>
      <c r="AD61" s="198"/>
    </row>
    <row r="62" spans="1:30" x14ac:dyDescent="0.45">
      <c r="A62" s="202"/>
      <c r="B62" s="201"/>
      <c r="C62" s="202"/>
      <c r="D62" s="202"/>
      <c r="E62" s="198"/>
      <c r="F62" s="198"/>
      <c r="G62" s="198"/>
      <c r="H62" s="198"/>
      <c r="I62" s="198"/>
      <c r="J62" s="198"/>
      <c r="K62" s="198"/>
      <c r="L62" s="198"/>
      <c r="M62" s="198"/>
      <c r="N62" s="198"/>
      <c r="O62" s="198"/>
      <c r="P62" s="198"/>
      <c r="Q62" s="198"/>
      <c r="R62" s="198"/>
      <c r="S62" s="198"/>
      <c r="T62" s="198"/>
      <c r="U62" s="198"/>
      <c r="V62" s="198"/>
      <c r="W62" s="198"/>
      <c r="X62" s="198"/>
      <c r="Y62" s="198"/>
      <c r="Z62" s="198"/>
      <c r="AA62" s="198"/>
      <c r="AB62" s="198"/>
      <c r="AC62" s="198"/>
      <c r="AD62" s="198"/>
    </row>
    <row r="63" spans="1:30" x14ac:dyDescent="0.45">
      <c r="A63" s="202"/>
      <c r="B63" s="201"/>
      <c r="C63" s="202"/>
      <c r="D63" s="202"/>
      <c r="E63" s="198"/>
      <c r="F63" s="198"/>
      <c r="G63" s="198"/>
      <c r="H63" s="198"/>
      <c r="I63" s="198"/>
      <c r="J63" s="198"/>
      <c r="K63" s="198"/>
      <c r="L63" s="198"/>
      <c r="M63" s="198"/>
      <c r="N63" s="198"/>
      <c r="O63" s="198"/>
      <c r="P63" s="198"/>
      <c r="Q63" s="198"/>
      <c r="R63" s="198"/>
      <c r="S63" s="198"/>
      <c r="T63" s="198"/>
      <c r="U63" s="198"/>
      <c r="V63" s="198"/>
      <c r="W63" s="198"/>
      <c r="X63" s="198"/>
      <c r="Y63" s="198"/>
      <c r="Z63" s="198"/>
      <c r="AA63" s="198"/>
      <c r="AB63" s="198"/>
      <c r="AC63" s="198"/>
      <c r="AD63" s="198"/>
    </row>
    <row r="64" spans="1:30" x14ac:dyDescent="0.45">
      <c r="A64" s="208"/>
      <c r="B64" s="201"/>
      <c r="C64" s="202"/>
      <c r="D64" s="202"/>
      <c r="E64" s="198"/>
      <c r="F64" s="198"/>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row>
    <row r="65" spans="1:30" x14ac:dyDescent="0.45">
      <c r="A65" s="202"/>
      <c r="B65" s="201"/>
      <c r="C65" s="202"/>
      <c r="D65" s="202"/>
      <c r="E65" s="198"/>
      <c r="F65" s="198"/>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row>
    <row r="66" spans="1:30" x14ac:dyDescent="0.45">
      <c r="A66" s="202"/>
      <c r="B66" s="201"/>
      <c r="C66" s="202"/>
      <c r="D66" s="202"/>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row>
    <row r="67" spans="1:30" ht="17.649999999999999" x14ac:dyDescent="0.45">
      <c r="A67" s="214"/>
      <c r="B67" s="201"/>
      <c r="C67" s="202"/>
      <c r="D67" s="202"/>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row>
    <row r="68" spans="1:30" x14ac:dyDescent="0.45">
      <c r="A68" s="202"/>
      <c r="B68" s="201"/>
      <c r="C68" s="202"/>
      <c r="D68" s="202"/>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row>
    <row r="69" spans="1:30" x14ac:dyDescent="0.45">
      <c r="A69" s="202"/>
      <c r="B69" s="201"/>
      <c r="C69" s="202"/>
      <c r="D69" s="202"/>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row>
    <row r="70" spans="1:30" x14ac:dyDescent="0.45">
      <c r="A70" s="202"/>
      <c r="B70" s="201"/>
      <c r="C70" s="202"/>
      <c r="D70" s="202"/>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row>
    <row r="71" spans="1:30" x14ac:dyDescent="0.45">
      <c r="A71" s="202"/>
      <c r="B71" s="201"/>
      <c r="C71" s="202"/>
      <c r="D71" s="202"/>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row>
    <row r="72" spans="1:30" x14ac:dyDescent="0.45">
      <c r="A72" s="202"/>
      <c r="B72" s="201"/>
      <c r="C72" s="202"/>
      <c r="D72" s="202"/>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row>
    <row r="73" spans="1:30" x14ac:dyDescent="0.45">
      <c r="A73" s="202"/>
      <c r="B73" s="201"/>
      <c r="C73" s="202"/>
      <c r="D73" s="202"/>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row>
    <row r="74" spans="1:30" x14ac:dyDescent="0.45">
      <c r="A74" s="202"/>
      <c r="B74" s="201"/>
      <c r="C74" s="202"/>
      <c r="D74" s="202"/>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row>
    <row r="75" spans="1:30" x14ac:dyDescent="0.45">
      <c r="A75" s="202"/>
      <c r="B75" s="201"/>
      <c r="C75" s="202"/>
      <c r="D75" s="202"/>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row>
    <row r="76" spans="1:30" x14ac:dyDescent="0.45">
      <c r="A76" s="202"/>
      <c r="B76" s="201"/>
      <c r="C76" s="202"/>
      <c r="D76" s="202"/>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row>
    <row r="77" spans="1:30" x14ac:dyDescent="0.45">
      <c r="A77" s="202"/>
      <c r="B77" s="201"/>
      <c r="C77" s="202"/>
      <c r="D77" s="202"/>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row>
    <row r="78" spans="1:30" x14ac:dyDescent="0.45">
      <c r="A78" s="202"/>
      <c r="B78" s="201"/>
      <c r="C78" s="202"/>
      <c r="D78" s="202"/>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row>
    <row r="79" spans="1:30" x14ac:dyDescent="0.45">
      <c r="A79" s="202"/>
      <c r="B79" s="201"/>
      <c r="C79" s="202"/>
      <c r="D79" s="202"/>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row>
    <row r="80" spans="1:30" ht="15" x14ac:dyDescent="0.45">
      <c r="A80" s="215" t="s">
        <v>1090</v>
      </c>
      <c r="B80" s="201"/>
      <c r="C80" s="202"/>
      <c r="D80" s="202"/>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row>
    <row r="81" spans="1:30" ht="15" x14ac:dyDescent="0.45">
      <c r="A81" s="216" t="s">
        <v>1091</v>
      </c>
      <c r="B81" s="201"/>
      <c r="C81" s="202"/>
      <c r="D81" s="202"/>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row>
    <row r="82" spans="1:30" ht="15" x14ac:dyDescent="0.45">
      <c r="A82" s="216" t="s">
        <v>1092</v>
      </c>
      <c r="B82" s="201"/>
      <c r="C82" s="202"/>
      <c r="D82" s="202"/>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row>
    <row r="83" spans="1:30" ht="15" x14ac:dyDescent="0.45">
      <c r="A83" s="216" t="s">
        <v>1093</v>
      </c>
      <c r="B83" s="201"/>
      <c r="C83" s="202"/>
      <c r="D83" s="202"/>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row>
    <row r="84" spans="1:30" ht="15" x14ac:dyDescent="0.45">
      <c r="A84" s="216" t="s">
        <v>1094</v>
      </c>
      <c r="B84" s="201"/>
      <c r="C84" s="202"/>
      <c r="D84" s="202"/>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row>
    <row r="85" spans="1:30" ht="15" x14ac:dyDescent="0.45">
      <c r="A85" s="216" t="s">
        <v>1095</v>
      </c>
      <c r="B85" s="201"/>
      <c r="C85" s="202"/>
      <c r="D85" s="202"/>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row>
    <row r="86" spans="1:30" x14ac:dyDescent="0.45">
      <c r="A86" s="202"/>
      <c r="B86" s="201"/>
      <c r="C86" s="202"/>
      <c r="D86" s="202"/>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row>
    <row r="87" spans="1:30" x14ac:dyDescent="0.45">
      <c r="A87" s="202"/>
      <c r="B87" s="201"/>
      <c r="C87" s="202"/>
      <c r="D87" s="202"/>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row>
    <row r="88" spans="1:30" x14ac:dyDescent="0.45">
      <c r="A88" s="202"/>
      <c r="B88" s="201"/>
      <c r="C88" s="202"/>
      <c r="D88" s="202"/>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row>
    <row r="89" spans="1:30" x14ac:dyDescent="0.45">
      <c r="A89" s="202"/>
      <c r="B89" s="201"/>
      <c r="C89" s="202"/>
      <c r="D89" s="202"/>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row>
    <row r="90" spans="1:30" x14ac:dyDescent="0.45">
      <c r="A90" s="202"/>
      <c r="B90" s="201"/>
      <c r="C90" s="202"/>
      <c r="D90" s="202"/>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row>
    <row r="91" spans="1:30" x14ac:dyDescent="0.45">
      <c r="A91" s="202"/>
      <c r="B91" s="201"/>
      <c r="C91" s="202"/>
      <c r="D91" s="202"/>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row>
    <row r="92" spans="1:30" x14ac:dyDescent="0.45">
      <c r="A92" s="202"/>
      <c r="B92" s="201"/>
      <c r="C92" s="202"/>
      <c r="D92" s="202"/>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row>
    <row r="93" spans="1:30" x14ac:dyDescent="0.45">
      <c r="A93" s="202"/>
      <c r="B93" s="201"/>
      <c r="C93" s="202"/>
      <c r="D93" s="202"/>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row>
    <row r="94" spans="1:30" x14ac:dyDescent="0.45">
      <c r="A94" s="202"/>
      <c r="B94" s="201"/>
      <c r="C94" s="202"/>
      <c r="D94" s="202"/>
      <c r="E94" s="198"/>
      <c r="F94" s="198"/>
      <c r="G94" s="198"/>
      <c r="H94" s="198"/>
      <c r="I94" s="198"/>
      <c r="J94" s="198"/>
      <c r="K94" s="198"/>
      <c r="L94" s="198"/>
      <c r="M94" s="198"/>
      <c r="N94" s="198"/>
      <c r="O94" s="198"/>
      <c r="P94" s="198"/>
      <c r="Q94" s="198"/>
      <c r="R94" s="198"/>
      <c r="S94" s="198"/>
      <c r="T94" s="198"/>
      <c r="U94" s="198"/>
      <c r="V94" s="198"/>
      <c r="W94" s="198"/>
      <c r="X94" s="198"/>
      <c r="Y94" s="198"/>
      <c r="Z94" s="198"/>
      <c r="AA94" s="198"/>
      <c r="AB94" s="198"/>
      <c r="AC94" s="198"/>
      <c r="AD94" s="198"/>
    </row>
    <row r="95" spans="1:30" x14ac:dyDescent="0.45">
      <c r="A95" s="202"/>
      <c r="B95" s="201"/>
      <c r="C95" s="202"/>
      <c r="D95" s="202"/>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row>
    <row r="96" spans="1:30" x14ac:dyDescent="0.45">
      <c r="A96" s="202"/>
      <c r="B96" s="201"/>
      <c r="C96" s="202"/>
      <c r="D96" s="202"/>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row>
    <row r="97" spans="1:30" x14ac:dyDescent="0.45">
      <c r="A97" s="202"/>
      <c r="B97" s="201"/>
      <c r="C97" s="202"/>
      <c r="D97" s="202"/>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row>
    <row r="98" spans="1:30" x14ac:dyDescent="0.45">
      <c r="A98" s="202"/>
      <c r="B98" s="201"/>
      <c r="C98" s="202"/>
      <c r="D98" s="202"/>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row>
    <row r="99" spans="1:30" x14ac:dyDescent="0.45">
      <c r="A99" s="202"/>
      <c r="B99" s="201"/>
      <c r="C99" s="202"/>
      <c r="D99" s="202"/>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row>
    <row r="100" spans="1:30" x14ac:dyDescent="0.45">
      <c r="A100" s="202"/>
      <c r="B100" s="201"/>
      <c r="C100" s="202"/>
      <c r="D100" s="202"/>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row>
    <row r="101" spans="1:30" x14ac:dyDescent="0.45">
      <c r="A101" s="202"/>
      <c r="B101" s="201"/>
      <c r="C101" s="202"/>
      <c r="D101" s="202"/>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row>
    <row r="102" spans="1:30" x14ac:dyDescent="0.45">
      <c r="A102" s="202"/>
      <c r="B102" s="201"/>
      <c r="C102" s="202"/>
      <c r="D102" s="202"/>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row>
    <row r="103" spans="1:30" x14ac:dyDescent="0.45">
      <c r="A103" s="202"/>
      <c r="B103" s="201"/>
      <c r="C103" s="202"/>
      <c r="D103" s="202"/>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row>
    <row r="104" spans="1:30" x14ac:dyDescent="0.45">
      <c r="A104" s="202"/>
      <c r="B104" s="201"/>
      <c r="C104" s="202"/>
      <c r="D104" s="202"/>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c r="AA104" s="198"/>
      <c r="AB104" s="198"/>
      <c r="AC104" s="198"/>
      <c r="AD104" s="198"/>
    </row>
    <row r="105" spans="1:30" x14ac:dyDescent="0.45">
      <c r="A105" s="202"/>
      <c r="B105" s="201"/>
      <c r="C105" s="202"/>
      <c r="D105" s="202"/>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row>
    <row r="106" spans="1:30" x14ac:dyDescent="0.45">
      <c r="A106" s="202"/>
      <c r="B106" s="201"/>
      <c r="C106" s="202"/>
      <c r="D106" s="202"/>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row>
    <row r="107" spans="1:30" x14ac:dyDescent="0.45">
      <c r="A107" s="202"/>
      <c r="B107" s="201"/>
      <c r="C107" s="202"/>
      <c r="D107" s="202"/>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row>
    <row r="108" spans="1:30" x14ac:dyDescent="0.45">
      <c r="A108" s="202"/>
      <c r="B108" s="201"/>
      <c r="C108" s="202"/>
      <c r="D108" s="202"/>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row>
    <row r="109" spans="1:30" x14ac:dyDescent="0.45">
      <c r="A109" s="202"/>
      <c r="B109" s="201"/>
      <c r="C109" s="202"/>
      <c r="D109" s="202"/>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row>
    <row r="110" spans="1:30" x14ac:dyDescent="0.45">
      <c r="A110" s="202"/>
      <c r="B110" s="201"/>
      <c r="C110" s="202"/>
      <c r="D110" s="202"/>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row>
    <row r="111" spans="1:30" x14ac:dyDescent="0.45">
      <c r="A111" s="202"/>
      <c r="B111" s="201"/>
      <c r="C111" s="202"/>
      <c r="D111" s="202"/>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row>
    <row r="112" spans="1:30" x14ac:dyDescent="0.45">
      <c r="A112" s="202"/>
      <c r="B112" s="201"/>
      <c r="C112" s="202"/>
      <c r="D112" s="202"/>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row>
    <row r="113" spans="1:30" x14ac:dyDescent="0.45">
      <c r="A113" s="202"/>
      <c r="B113" s="201"/>
      <c r="C113" s="202"/>
      <c r="D113" s="202"/>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row>
    <row r="114" spans="1:30" ht="13.15" thickBot="1" x14ac:dyDescent="0.5">
      <c r="A114" s="202"/>
      <c r="B114" s="201"/>
      <c r="C114" s="202"/>
      <c r="D114" s="202"/>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row>
    <row r="115" spans="1:30" ht="22.5" x14ac:dyDescent="0.45">
      <c r="A115" s="217" t="s">
        <v>1096</v>
      </c>
      <c r="B115" s="218"/>
      <c r="C115" s="219"/>
      <c r="D115" s="219"/>
      <c r="E115" s="220"/>
      <c r="F115" s="220"/>
      <c r="G115" s="220"/>
      <c r="H115" s="220"/>
      <c r="I115" s="220"/>
      <c r="J115" s="220"/>
      <c r="K115" s="220"/>
      <c r="L115" s="220"/>
      <c r="M115" s="220"/>
      <c r="N115" s="220"/>
      <c r="O115" s="220"/>
      <c r="P115" s="220"/>
      <c r="Q115" s="220"/>
      <c r="R115" s="220"/>
      <c r="S115" s="220"/>
      <c r="T115" s="220"/>
      <c r="U115" s="220"/>
      <c r="V115" s="220"/>
      <c r="W115" s="220"/>
      <c r="X115" s="220"/>
      <c r="Y115" s="220"/>
      <c r="Z115" s="220"/>
      <c r="AA115" s="220"/>
      <c r="AB115" s="220"/>
      <c r="AC115" s="220"/>
      <c r="AD115" s="221"/>
    </row>
    <row r="116" spans="1:30" x14ac:dyDescent="0.45">
      <c r="A116" s="222"/>
      <c r="B116" s="223"/>
      <c r="C116" s="224"/>
      <c r="D116" s="224"/>
      <c r="E116" s="224"/>
      <c r="F116" s="224"/>
      <c r="G116" s="224"/>
      <c r="H116" s="224"/>
      <c r="I116" s="224"/>
      <c r="J116" s="224"/>
      <c r="K116" s="224"/>
      <c r="L116" s="224"/>
      <c r="M116" s="225"/>
      <c r="N116" s="225"/>
      <c r="O116" s="225"/>
      <c r="P116" s="225"/>
      <c r="Q116" s="225"/>
      <c r="R116" s="225"/>
      <c r="S116" s="225"/>
      <c r="T116" s="225"/>
      <c r="U116" s="225"/>
      <c r="V116" s="225"/>
      <c r="W116" s="225"/>
      <c r="X116" s="225"/>
      <c r="Y116" s="225"/>
      <c r="Z116" s="225"/>
      <c r="AA116" s="225"/>
      <c r="AB116" s="225"/>
      <c r="AC116" s="225"/>
      <c r="AD116" s="226"/>
    </row>
    <row r="117" spans="1:30" x14ac:dyDescent="0.45">
      <c r="A117" s="222"/>
      <c r="B117" s="223"/>
      <c r="C117" s="224"/>
      <c r="D117" s="224"/>
      <c r="E117" s="224"/>
      <c r="F117" s="224"/>
      <c r="G117" s="224"/>
      <c r="H117" s="224"/>
      <c r="I117" s="224"/>
      <c r="J117" s="224"/>
      <c r="K117" s="224"/>
      <c r="L117" s="224"/>
      <c r="M117" s="225"/>
      <c r="N117" s="225"/>
      <c r="O117" s="225"/>
      <c r="P117" s="225"/>
      <c r="Q117" s="225"/>
      <c r="R117" s="225"/>
      <c r="S117" s="225"/>
      <c r="T117" s="225"/>
      <c r="U117" s="225"/>
      <c r="V117" s="225"/>
      <c r="W117" s="225"/>
      <c r="X117" s="225"/>
      <c r="Y117" s="225"/>
      <c r="Z117" s="225"/>
      <c r="AA117" s="225"/>
      <c r="AB117" s="225"/>
      <c r="AC117" s="225"/>
      <c r="AD117" s="226"/>
    </row>
    <row r="118" spans="1:30" x14ac:dyDescent="0.45">
      <c r="A118" s="222"/>
      <c r="B118" s="223"/>
      <c r="C118" s="224"/>
      <c r="D118" s="224"/>
      <c r="E118" s="224"/>
      <c r="F118" s="224"/>
      <c r="G118" s="224"/>
      <c r="H118" s="224"/>
      <c r="I118" s="224"/>
      <c r="J118" s="224"/>
      <c r="K118" s="224"/>
      <c r="L118" s="224"/>
      <c r="M118" s="225"/>
      <c r="N118" s="225"/>
      <c r="O118" s="225"/>
      <c r="P118" s="225"/>
      <c r="Q118" s="225"/>
      <c r="R118" s="225"/>
      <c r="S118" s="225"/>
      <c r="T118" s="225"/>
      <c r="U118" s="225"/>
      <c r="V118" s="225"/>
      <c r="W118" s="225"/>
      <c r="X118" s="225"/>
      <c r="Y118" s="225"/>
      <c r="Z118" s="225"/>
      <c r="AA118" s="225"/>
      <c r="AB118" s="225"/>
      <c r="AC118" s="225"/>
      <c r="AD118" s="226"/>
    </row>
    <row r="119" spans="1:30" ht="17.649999999999999" x14ac:dyDescent="0.45">
      <c r="A119" s="227" t="s">
        <v>1097</v>
      </c>
      <c r="B119" s="223">
        <v>0</v>
      </c>
      <c r="C119" s="224"/>
      <c r="D119" s="224"/>
      <c r="E119" s="224"/>
      <c r="F119" s="224"/>
      <c r="G119" s="224"/>
      <c r="H119" s="224"/>
      <c r="I119" s="224"/>
      <c r="J119" s="224"/>
      <c r="K119" s="224"/>
      <c r="L119" s="224"/>
      <c r="M119" s="225"/>
      <c r="N119" s="225"/>
      <c r="O119" s="225"/>
      <c r="P119" s="225"/>
      <c r="Q119" s="225"/>
      <c r="R119" s="225"/>
      <c r="S119" s="225"/>
      <c r="T119" s="225"/>
      <c r="U119" s="225"/>
      <c r="V119" s="225"/>
      <c r="W119" s="225"/>
      <c r="X119" s="225"/>
      <c r="Y119" s="225"/>
      <c r="Z119" s="225"/>
      <c r="AA119" s="225"/>
      <c r="AB119" s="225"/>
      <c r="AC119" s="225"/>
      <c r="AD119" s="226"/>
    </row>
    <row r="120" spans="1:30" ht="16.5" customHeight="1" thickBot="1" x14ac:dyDescent="0.5">
      <c r="A120" s="222"/>
      <c r="B120" s="223"/>
      <c r="C120" s="224"/>
      <c r="D120" s="224"/>
      <c r="E120" s="224"/>
      <c r="F120" s="224"/>
      <c r="G120" s="224"/>
      <c r="H120" s="224"/>
      <c r="I120" s="224"/>
      <c r="J120" s="224"/>
      <c r="K120" s="224"/>
      <c r="L120" s="224"/>
      <c r="M120" s="225"/>
      <c r="N120" s="225"/>
      <c r="O120" s="225"/>
      <c r="P120" s="225"/>
      <c r="Q120" s="225"/>
      <c r="R120" s="225"/>
      <c r="S120" s="225"/>
      <c r="T120" s="225"/>
      <c r="U120" s="225"/>
      <c r="V120" s="225"/>
      <c r="W120" s="225"/>
      <c r="X120" s="225"/>
      <c r="Y120" s="225"/>
      <c r="Z120" s="225"/>
      <c r="AA120" s="225"/>
      <c r="AB120" s="225"/>
      <c r="AC120" s="225"/>
      <c r="AD120" s="226"/>
    </row>
    <row r="121" spans="1:30" ht="13.15" x14ac:dyDescent="0.45">
      <c r="A121" s="222"/>
      <c r="B121" s="280">
        <v>1.1000000000000001</v>
      </c>
      <c r="C121" s="281"/>
      <c r="D121" s="281">
        <v>1.9</v>
      </c>
      <c r="E121" s="281"/>
      <c r="F121" s="281">
        <v>5.5</v>
      </c>
      <c r="G121" s="281"/>
      <c r="H121" s="281">
        <v>9.1</v>
      </c>
      <c r="I121" s="281"/>
      <c r="J121" s="281">
        <v>9.9</v>
      </c>
      <c r="K121" s="282"/>
      <c r="L121" s="224"/>
      <c r="M121" s="225"/>
      <c r="N121" s="225"/>
      <c r="O121" s="225"/>
      <c r="P121" s="225"/>
      <c r="Q121" s="225"/>
      <c r="R121" s="225"/>
      <c r="S121" s="225"/>
      <c r="T121" s="225"/>
      <c r="U121" s="225"/>
      <c r="V121" s="225"/>
      <c r="W121" s="225"/>
      <c r="X121" s="225"/>
      <c r="Y121" s="225"/>
      <c r="Z121" s="225"/>
      <c r="AA121" s="225"/>
      <c r="AB121" s="225"/>
      <c r="AC121" s="225"/>
      <c r="AD121" s="226"/>
    </row>
    <row r="122" spans="1:30" ht="13.15" x14ac:dyDescent="0.45">
      <c r="A122" s="228" t="s">
        <v>1098</v>
      </c>
      <c r="B122" s="229" t="s">
        <v>1099</v>
      </c>
      <c r="C122" s="230">
        <f>B16-B119</f>
        <v>0</v>
      </c>
      <c r="D122" s="212" t="s">
        <v>1100</v>
      </c>
      <c r="E122" s="230">
        <f>B17-B119</f>
        <v>0</v>
      </c>
      <c r="F122" s="212" t="s">
        <v>1101</v>
      </c>
      <c r="G122" s="230">
        <f>B18-B119</f>
        <v>0</v>
      </c>
      <c r="H122" s="212" t="s">
        <v>1102</v>
      </c>
      <c r="I122" s="230">
        <f>B19-B119</f>
        <v>15</v>
      </c>
      <c r="J122" s="212" t="s">
        <v>1103</v>
      </c>
      <c r="K122" s="231">
        <f>B15-B119</f>
        <v>0</v>
      </c>
      <c r="L122" s="224"/>
      <c r="M122" s="225"/>
      <c r="N122" s="225"/>
      <c r="O122" s="225"/>
      <c r="P122" s="225"/>
      <c r="Q122" s="225"/>
      <c r="R122" s="225"/>
      <c r="S122" s="225"/>
      <c r="T122" s="225"/>
      <c r="U122" s="225"/>
      <c r="V122" s="225"/>
      <c r="W122" s="225"/>
      <c r="X122" s="225"/>
      <c r="Y122" s="225"/>
      <c r="Z122" s="225"/>
      <c r="AA122" s="225"/>
      <c r="AB122" s="225"/>
      <c r="AC122" s="225"/>
      <c r="AD122" s="226"/>
    </row>
    <row r="123" spans="1:30" ht="13.15" x14ac:dyDescent="0.45">
      <c r="A123" s="228" t="s">
        <v>1104</v>
      </c>
      <c r="B123" s="229" t="s">
        <v>1102</v>
      </c>
      <c r="C123" s="230">
        <f>B26-B119</f>
        <v>15</v>
      </c>
      <c r="D123" s="212" t="s">
        <v>1103</v>
      </c>
      <c r="E123" s="230">
        <f>B22-B119</f>
        <v>0</v>
      </c>
      <c r="F123" s="212" t="s">
        <v>1101</v>
      </c>
      <c r="G123" s="230">
        <f>B25-B119</f>
        <v>0</v>
      </c>
      <c r="H123" s="212" t="s">
        <v>1099</v>
      </c>
      <c r="I123" s="230">
        <f>B23-B119</f>
        <v>0</v>
      </c>
      <c r="J123" s="212" t="s">
        <v>1100</v>
      </c>
      <c r="K123" s="231">
        <f>B24-B119</f>
        <v>0</v>
      </c>
      <c r="L123" s="224"/>
      <c r="M123" s="225"/>
      <c r="N123" s="225"/>
      <c r="O123" s="225"/>
      <c r="P123" s="225"/>
      <c r="Q123" s="225"/>
      <c r="R123" s="225"/>
      <c r="S123" s="225"/>
      <c r="T123" s="225"/>
      <c r="U123" s="225"/>
      <c r="V123" s="225"/>
      <c r="W123" s="225"/>
      <c r="X123" s="225"/>
      <c r="Y123" s="225"/>
      <c r="Z123" s="225"/>
      <c r="AA123" s="225"/>
      <c r="AB123" s="225"/>
      <c r="AC123" s="225"/>
      <c r="AD123" s="226"/>
    </row>
    <row r="124" spans="1:30" ht="13.15" x14ac:dyDescent="0.45">
      <c r="A124" s="228" t="s">
        <v>1105</v>
      </c>
      <c r="B124" s="229" t="s">
        <v>1103</v>
      </c>
      <c r="C124" s="230">
        <f>B30-B119</f>
        <v>0</v>
      </c>
      <c r="D124" s="212" t="s">
        <v>1102</v>
      </c>
      <c r="E124" s="230">
        <f>B34-B119</f>
        <v>15</v>
      </c>
      <c r="F124" s="212" t="s">
        <v>1099</v>
      </c>
      <c r="G124" s="230">
        <f>B31-B119</f>
        <v>0</v>
      </c>
      <c r="H124" s="212" t="s">
        <v>1100</v>
      </c>
      <c r="I124" s="230">
        <f>B32-B119</f>
        <v>0</v>
      </c>
      <c r="J124" s="212" t="s">
        <v>1101</v>
      </c>
      <c r="K124" s="231">
        <f>B33-B119</f>
        <v>0</v>
      </c>
      <c r="L124" s="224"/>
      <c r="M124" s="225"/>
      <c r="N124" s="225"/>
      <c r="O124" s="225"/>
      <c r="P124" s="225"/>
      <c r="Q124" s="225"/>
      <c r="R124" s="225"/>
      <c r="S124" s="225"/>
      <c r="T124" s="225"/>
      <c r="U124" s="225"/>
      <c r="V124" s="225"/>
      <c r="W124" s="225"/>
      <c r="X124" s="225"/>
      <c r="Y124" s="225"/>
      <c r="Z124" s="225"/>
      <c r="AA124" s="225"/>
      <c r="AB124" s="225"/>
      <c r="AC124" s="225"/>
      <c r="AD124" s="226"/>
    </row>
    <row r="125" spans="1:30" ht="13.15" x14ac:dyDescent="0.45">
      <c r="A125" s="228" t="s">
        <v>1106</v>
      </c>
      <c r="B125" s="229" t="s">
        <v>1100</v>
      </c>
      <c r="C125" s="230">
        <f>B39-B119</f>
        <v>0</v>
      </c>
      <c r="D125" s="212" t="s">
        <v>1102</v>
      </c>
      <c r="E125" s="230">
        <f>B41-B119</f>
        <v>15</v>
      </c>
      <c r="F125" s="212" t="s">
        <v>1103</v>
      </c>
      <c r="G125" s="230">
        <f>B37-B119</f>
        <v>0</v>
      </c>
      <c r="H125" s="212" t="s">
        <v>1101</v>
      </c>
      <c r="I125" s="230">
        <f>B40-B119</f>
        <v>0</v>
      </c>
      <c r="J125" s="212" t="s">
        <v>1099</v>
      </c>
      <c r="K125" s="231">
        <f>B38-B119</f>
        <v>0</v>
      </c>
      <c r="L125" s="224"/>
      <c r="M125" s="225"/>
      <c r="N125" s="225"/>
      <c r="O125" s="225"/>
      <c r="P125" s="225"/>
      <c r="Q125" s="225"/>
      <c r="R125" s="225"/>
      <c r="S125" s="225"/>
      <c r="T125" s="225"/>
      <c r="U125" s="225"/>
      <c r="V125" s="225"/>
      <c r="W125" s="225"/>
      <c r="X125" s="225"/>
      <c r="Y125" s="225"/>
      <c r="Z125" s="225"/>
      <c r="AA125" s="225"/>
      <c r="AB125" s="225"/>
      <c r="AC125" s="225"/>
      <c r="AD125" s="226"/>
    </row>
    <row r="126" spans="1:30" ht="13.15" x14ac:dyDescent="0.45">
      <c r="A126" s="228" t="s">
        <v>1107</v>
      </c>
      <c r="B126" s="229" t="s">
        <v>1102</v>
      </c>
      <c r="C126" s="230">
        <f>B49-B119</f>
        <v>15</v>
      </c>
      <c r="D126" s="212" t="s">
        <v>1099</v>
      </c>
      <c r="E126" s="230">
        <f>B46-B119</f>
        <v>0</v>
      </c>
      <c r="F126" s="212" t="s">
        <v>1101</v>
      </c>
      <c r="G126" s="230">
        <f>B48-B119</f>
        <v>0</v>
      </c>
      <c r="H126" s="212" t="s">
        <v>1103</v>
      </c>
      <c r="I126" s="230">
        <f>B45-B119</f>
        <v>0</v>
      </c>
      <c r="J126" s="212" t="s">
        <v>1100</v>
      </c>
      <c r="K126" s="231">
        <f>B47-B119</f>
        <v>0</v>
      </c>
      <c r="L126" s="224"/>
      <c r="M126" s="225"/>
      <c r="N126" s="225"/>
      <c r="O126" s="225"/>
      <c r="P126" s="225"/>
      <c r="Q126" s="225"/>
      <c r="R126" s="225"/>
      <c r="S126" s="225"/>
      <c r="T126" s="225"/>
      <c r="U126" s="225"/>
      <c r="V126" s="225"/>
      <c r="W126" s="225"/>
      <c r="X126" s="225"/>
      <c r="Y126" s="225"/>
      <c r="Z126" s="225"/>
      <c r="AA126" s="225"/>
      <c r="AB126" s="225"/>
      <c r="AC126" s="225"/>
      <c r="AD126" s="226"/>
    </row>
    <row r="127" spans="1:30" ht="13.5" thickBot="1" x14ac:dyDescent="0.5">
      <c r="A127" s="228" t="s">
        <v>1108</v>
      </c>
      <c r="B127" s="232" t="s">
        <v>1100</v>
      </c>
      <c r="C127" s="233">
        <f>B54-B119</f>
        <v>0</v>
      </c>
      <c r="D127" s="234" t="s">
        <v>1103</v>
      </c>
      <c r="E127" s="233">
        <f>B52-B119</f>
        <v>0</v>
      </c>
      <c r="F127" s="234" t="s">
        <v>1099</v>
      </c>
      <c r="G127" s="233">
        <f>B53-B119</f>
        <v>0</v>
      </c>
      <c r="H127" s="234" t="s">
        <v>1101</v>
      </c>
      <c r="I127" s="233">
        <f>B55-B119</f>
        <v>0</v>
      </c>
      <c r="J127" s="234" t="s">
        <v>1102</v>
      </c>
      <c r="K127" s="235">
        <f>B56-B119</f>
        <v>15</v>
      </c>
      <c r="L127" s="224"/>
      <c r="M127" s="225"/>
      <c r="N127" s="225"/>
      <c r="O127" s="225"/>
      <c r="P127" s="225"/>
      <c r="Q127" s="225"/>
      <c r="R127" s="225"/>
      <c r="S127" s="225"/>
      <c r="T127" s="225"/>
      <c r="U127" s="225"/>
      <c r="V127" s="225"/>
      <c r="W127" s="225"/>
      <c r="X127" s="225"/>
      <c r="Y127" s="225"/>
      <c r="Z127" s="225"/>
      <c r="AA127" s="225"/>
      <c r="AB127" s="225"/>
      <c r="AC127" s="225"/>
      <c r="AD127" s="226"/>
    </row>
    <row r="128" spans="1:30" ht="13.15" x14ac:dyDescent="0.45">
      <c r="A128" s="228" t="s">
        <v>1109</v>
      </c>
      <c r="B128" s="212"/>
      <c r="C128" s="230">
        <f>SUM(C122:C127)</f>
        <v>30</v>
      </c>
      <c r="D128" s="212"/>
      <c r="E128" s="230">
        <f t="shared" ref="E128:K128" si="0">SUM(E122:E127)</f>
        <v>30</v>
      </c>
      <c r="F128" s="212"/>
      <c r="G128" s="230">
        <f t="shared" si="0"/>
        <v>0</v>
      </c>
      <c r="H128" s="212"/>
      <c r="I128" s="230">
        <f t="shared" si="0"/>
        <v>15</v>
      </c>
      <c r="J128" s="212"/>
      <c r="K128" s="230">
        <f t="shared" si="0"/>
        <v>15</v>
      </c>
      <c r="L128" s="224"/>
      <c r="M128" s="225"/>
      <c r="N128" s="225"/>
      <c r="O128" s="225"/>
      <c r="P128" s="225"/>
      <c r="Q128" s="225"/>
      <c r="R128" s="225"/>
      <c r="S128" s="225"/>
      <c r="T128" s="225"/>
      <c r="U128" s="225"/>
      <c r="V128" s="225"/>
      <c r="W128" s="225"/>
      <c r="X128" s="225"/>
      <c r="Y128" s="225"/>
      <c r="Z128" s="225"/>
      <c r="AA128" s="225"/>
      <c r="AB128" s="225"/>
      <c r="AC128" s="225"/>
      <c r="AD128" s="226"/>
    </row>
    <row r="129" spans="1:30" x14ac:dyDescent="0.45">
      <c r="A129" s="236"/>
      <c r="B129" s="223"/>
      <c r="C129" s="224"/>
      <c r="D129" s="224"/>
      <c r="E129" s="224"/>
      <c r="F129" s="224"/>
      <c r="G129" s="224"/>
      <c r="H129" s="224"/>
      <c r="I129" s="224"/>
      <c r="J129" s="224"/>
      <c r="K129" s="224"/>
      <c r="L129" s="224"/>
      <c r="M129" s="225"/>
      <c r="N129" s="225"/>
      <c r="O129" s="225"/>
      <c r="P129" s="225"/>
      <c r="Q129" s="225"/>
      <c r="R129" s="225"/>
      <c r="S129" s="225"/>
      <c r="T129" s="225"/>
      <c r="U129" s="225"/>
      <c r="V129" s="225"/>
      <c r="W129" s="225"/>
      <c r="X129" s="225"/>
      <c r="Y129" s="225"/>
      <c r="Z129" s="225"/>
      <c r="AA129" s="225"/>
      <c r="AB129" s="225"/>
      <c r="AC129" s="225"/>
      <c r="AD129" s="226"/>
    </row>
    <row r="130" spans="1:30" x14ac:dyDescent="0.45">
      <c r="A130" s="222"/>
      <c r="B130" s="223"/>
      <c r="C130" s="224"/>
      <c r="D130" s="224"/>
      <c r="E130" s="224"/>
      <c r="F130" s="224"/>
      <c r="G130" s="224"/>
      <c r="H130" s="224"/>
      <c r="I130" s="224"/>
      <c r="J130" s="224"/>
      <c r="K130" s="224"/>
      <c r="L130" s="224"/>
      <c r="M130" s="225"/>
      <c r="N130" s="225"/>
      <c r="O130" s="225"/>
      <c r="P130" s="225"/>
      <c r="Q130" s="225"/>
      <c r="R130" s="225"/>
      <c r="S130" s="225"/>
      <c r="T130" s="225"/>
      <c r="U130" s="225"/>
      <c r="V130" s="225"/>
      <c r="W130" s="225"/>
      <c r="X130" s="225"/>
      <c r="Y130" s="225"/>
      <c r="Z130" s="225"/>
      <c r="AA130" s="225"/>
      <c r="AB130" s="225"/>
      <c r="AC130" s="225"/>
      <c r="AD130" s="226"/>
    </row>
    <row r="131" spans="1:30" ht="15" x14ac:dyDescent="0.45">
      <c r="A131" s="237" t="str">
        <f>A81</f>
        <v>Indifferent</v>
      </c>
      <c r="B131" s="230">
        <f>C128</f>
        <v>30</v>
      </c>
      <c r="C131" s="224">
        <v>1</v>
      </c>
      <c r="D131" s="224">
        <v>4</v>
      </c>
      <c r="E131" s="224"/>
      <c r="F131" s="224"/>
      <c r="G131" s="224"/>
      <c r="H131" s="224"/>
      <c r="I131" s="224"/>
      <c r="J131" s="224"/>
      <c r="K131" s="224"/>
      <c r="L131" s="224"/>
      <c r="M131" s="225"/>
      <c r="N131" s="225"/>
      <c r="O131" s="225"/>
      <c r="P131" s="225"/>
      <c r="Q131" s="225"/>
      <c r="R131" s="225"/>
      <c r="S131" s="225"/>
      <c r="T131" s="225"/>
      <c r="U131" s="225"/>
      <c r="V131" s="225"/>
      <c r="W131" s="225"/>
      <c r="X131" s="225"/>
      <c r="Y131" s="225"/>
      <c r="Z131" s="225"/>
      <c r="AA131" s="225"/>
      <c r="AB131" s="225"/>
      <c r="AC131" s="225"/>
      <c r="AD131" s="226"/>
    </row>
    <row r="132" spans="1:30" ht="15" x14ac:dyDescent="0.45">
      <c r="A132" s="237" t="str">
        <f>A82</f>
        <v>Concessionary</v>
      </c>
      <c r="B132" s="230">
        <f>E128</f>
        <v>30</v>
      </c>
      <c r="C132" s="224">
        <v>1</v>
      </c>
      <c r="D132" s="224">
        <v>1</v>
      </c>
      <c r="E132" s="224"/>
      <c r="F132" s="224"/>
      <c r="G132" s="224"/>
      <c r="H132" s="224"/>
      <c r="I132" s="224"/>
      <c r="J132" s="224"/>
      <c r="K132" s="224"/>
      <c r="L132" s="224"/>
      <c r="M132" s="238"/>
      <c r="N132" s="238"/>
      <c r="O132" s="238"/>
      <c r="P132" s="238"/>
      <c r="Q132" s="238"/>
      <c r="R132" s="238"/>
      <c r="S132" s="238"/>
      <c r="T132" s="238"/>
      <c r="U132" s="238"/>
      <c r="V132" s="238"/>
      <c r="W132" s="238"/>
      <c r="X132" s="238"/>
      <c r="Y132" s="238"/>
      <c r="Z132" s="238"/>
      <c r="AA132" s="238"/>
      <c r="AB132" s="238"/>
      <c r="AC132" s="238"/>
      <c r="AD132" s="239"/>
    </row>
    <row r="133" spans="1:30" ht="15" x14ac:dyDescent="0.45">
      <c r="A133" s="237" t="str">
        <f>A83</f>
        <v>Collaborative</v>
      </c>
      <c r="B133" s="230">
        <f>G128</f>
        <v>0</v>
      </c>
      <c r="C133" s="224">
        <v>2.5</v>
      </c>
      <c r="D133" s="224">
        <v>2.5</v>
      </c>
      <c r="E133" s="224"/>
      <c r="F133" s="224"/>
      <c r="G133" s="224"/>
      <c r="H133" s="224"/>
      <c r="I133" s="224"/>
      <c r="J133" s="224"/>
      <c r="K133" s="224"/>
      <c r="L133" s="224"/>
      <c r="M133" s="238"/>
      <c r="N133" s="238"/>
      <c r="O133" s="238"/>
      <c r="P133" s="238"/>
      <c r="Q133" s="238"/>
      <c r="R133" s="238"/>
      <c r="S133" s="238"/>
      <c r="T133" s="238"/>
      <c r="U133" s="238"/>
      <c r="V133" s="238"/>
      <c r="W133" s="238"/>
      <c r="X133" s="238"/>
      <c r="Y133" s="238"/>
      <c r="Z133" s="238"/>
      <c r="AA133" s="238"/>
      <c r="AB133" s="238"/>
      <c r="AC133" s="238"/>
      <c r="AD133" s="239"/>
    </row>
    <row r="134" spans="1:30" ht="15" x14ac:dyDescent="0.45">
      <c r="A134" s="237" t="str">
        <f>A84</f>
        <v>Positional</v>
      </c>
      <c r="B134" s="230">
        <f>I128</f>
        <v>15</v>
      </c>
      <c r="C134" s="224">
        <v>4</v>
      </c>
      <c r="D134" s="224">
        <v>4</v>
      </c>
      <c r="E134" s="224"/>
      <c r="F134" s="224"/>
      <c r="G134" s="224"/>
      <c r="H134" s="224"/>
      <c r="I134" s="224"/>
      <c r="J134" s="224"/>
      <c r="K134" s="224"/>
      <c r="L134" s="224"/>
      <c r="M134" s="238"/>
      <c r="N134" s="238"/>
      <c r="O134" s="238"/>
      <c r="P134" s="238"/>
      <c r="Q134" s="238"/>
      <c r="R134" s="238"/>
      <c r="S134" s="238"/>
      <c r="T134" s="238"/>
      <c r="U134" s="238"/>
      <c r="V134" s="238"/>
      <c r="W134" s="238"/>
      <c r="X134" s="238"/>
      <c r="Y134" s="238"/>
      <c r="Z134" s="238"/>
      <c r="AA134" s="238"/>
      <c r="AB134" s="238"/>
      <c r="AC134" s="238"/>
      <c r="AD134" s="239"/>
    </row>
    <row r="135" spans="1:30" ht="15" x14ac:dyDescent="0.45">
      <c r="A135" s="237" t="str">
        <f>A85</f>
        <v>Compromising</v>
      </c>
      <c r="B135" s="230">
        <f>K128</f>
        <v>15</v>
      </c>
      <c r="C135" s="224">
        <v>4</v>
      </c>
      <c r="D135" s="224">
        <v>1</v>
      </c>
      <c r="E135" s="224"/>
      <c r="F135" s="224"/>
      <c r="G135" s="224"/>
      <c r="H135" s="224"/>
      <c r="I135" s="224"/>
      <c r="J135" s="224"/>
      <c r="K135" s="224"/>
      <c r="L135" s="224"/>
      <c r="M135" s="238"/>
      <c r="N135" s="238"/>
      <c r="O135" s="238"/>
      <c r="P135" s="238"/>
      <c r="Q135" s="238"/>
      <c r="R135" s="238"/>
      <c r="S135" s="238"/>
      <c r="T135" s="238"/>
      <c r="U135" s="238"/>
      <c r="V135" s="238"/>
      <c r="W135" s="238"/>
      <c r="X135" s="238"/>
      <c r="Y135" s="238"/>
      <c r="Z135" s="238"/>
      <c r="AA135" s="238"/>
      <c r="AB135" s="238"/>
      <c r="AC135" s="238"/>
      <c r="AD135" s="239"/>
    </row>
    <row r="136" spans="1:30" x14ac:dyDescent="0.45">
      <c r="A136" s="222"/>
      <c r="B136" s="223"/>
      <c r="C136" s="224"/>
      <c r="D136" s="224"/>
      <c r="E136" s="224"/>
      <c r="F136" s="224"/>
      <c r="G136" s="224"/>
      <c r="H136" s="224"/>
      <c r="I136" s="224"/>
      <c r="J136" s="224"/>
      <c r="K136" s="224"/>
      <c r="L136" s="224"/>
      <c r="M136" s="238"/>
      <c r="N136" s="238"/>
      <c r="O136" s="238"/>
      <c r="P136" s="238"/>
      <c r="Q136" s="238"/>
      <c r="R136" s="238"/>
      <c r="S136" s="238"/>
      <c r="T136" s="238"/>
      <c r="U136" s="238"/>
      <c r="V136" s="238"/>
      <c r="W136" s="238"/>
      <c r="X136" s="238"/>
      <c r="Y136" s="238"/>
      <c r="Z136" s="238"/>
      <c r="AA136" s="238"/>
      <c r="AB136" s="238"/>
      <c r="AC136" s="238"/>
      <c r="AD136" s="239"/>
    </row>
    <row r="137" spans="1:30" ht="15" x14ac:dyDescent="0.45">
      <c r="A137" s="237" t="str">
        <f>A81</f>
        <v>Indifferent</v>
      </c>
      <c r="B137" s="230">
        <f>B131</f>
        <v>30</v>
      </c>
      <c r="C137" s="224">
        <v>1</v>
      </c>
      <c r="D137" s="224">
        <v>0.5</v>
      </c>
      <c r="E137" s="238"/>
      <c r="F137" s="238"/>
      <c r="G137" s="238"/>
      <c r="H137" s="238"/>
      <c r="I137" s="238"/>
      <c r="J137" s="238"/>
      <c r="K137" s="238"/>
      <c r="L137" s="238"/>
      <c r="M137" s="238"/>
      <c r="N137" s="238"/>
      <c r="O137" s="238"/>
      <c r="P137" s="238"/>
      <c r="Q137" s="238"/>
      <c r="R137" s="238"/>
      <c r="S137" s="238"/>
      <c r="T137" s="238"/>
      <c r="U137" s="238"/>
      <c r="V137" s="238"/>
      <c r="W137" s="238"/>
      <c r="X137" s="238"/>
      <c r="Y137" s="238"/>
      <c r="Z137" s="238"/>
      <c r="AA137" s="238"/>
      <c r="AB137" s="238"/>
      <c r="AC137" s="238"/>
      <c r="AD137" s="239"/>
    </row>
    <row r="138" spans="1:30" ht="15" x14ac:dyDescent="0.45">
      <c r="A138" s="237" t="str">
        <f>A82</f>
        <v>Concessionary</v>
      </c>
      <c r="B138" s="230">
        <f>B132</f>
        <v>30</v>
      </c>
      <c r="C138" s="224">
        <v>1</v>
      </c>
      <c r="D138" s="224">
        <v>2.5</v>
      </c>
      <c r="E138" s="238"/>
      <c r="F138" s="238"/>
      <c r="G138" s="238"/>
      <c r="H138" s="238"/>
      <c r="I138" s="238"/>
      <c r="J138" s="238"/>
      <c r="K138" s="238"/>
      <c r="L138" s="238"/>
      <c r="M138" s="238"/>
      <c r="N138" s="238"/>
      <c r="O138" s="238"/>
      <c r="P138" s="238"/>
      <c r="Q138" s="238"/>
      <c r="R138" s="238"/>
      <c r="S138" s="238"/>
      <c r="T138" s="238"/>
      <c r="U138" s="238"/>
      <c r="V138" s="238"/>
      <c r="W138" s="238"/>
      <c r="X138" s="238"/>
      <c r="Y138" s="238"/>
      <c r="Z138" s="238"/>
      <c r="AA138" s="238"/>
      <c r="AB138" s="238"/>
      <c r="AC138" s="238"/>
      <c r="AD138" s="239"/>
    </row>
    <row r="139" spans="1:30" ht="15" x14ac:dyDescent="0.45">
      <c r="A139" s="237" t="str">
        <f>A83</f>
        <v>Collaborative</v>
      </c>
      <c r="B139" s="230">
        <f>B133</f>
        <v>0</v>
      </c>
      <c r="C139" s="224">
        <v>1</v>
      </c>
      <c r="D139" s="224">
        <v>9.1</v>
      </c>
      <c r="E139" s="238"/>
      <c r="F139" s="238"/>
      <c r="G139" s="238"/>
      <c r="H139" s="238"/>
      <c r="I139" s="238"/>
      <c r="J139" s="238"/>
      <c r="K139" s="238"/>
      <c r="L139" s="238"/>
      <c r="M139" s="238"/>
      <c r="N139" s="238"/>
      <c r="O139" s="238"/>
      <c r="P139" s="238"/>
      <c r="Q139" s="238"/>
      <c r="R139" s="238"/>
      <c r="S139" s="238"/>
      <c r="T139" s="238"/>
      <c r="U139" s="238"/>
      <c r="V139" s="238"/>
      <c r="W139" s="238"/>
      <c r="X139" s="238"/>
      <c r="Y139" s="238"/>
      <c r="Z139" s="238"/>
      <c r="AA139" s="238"/>
      <c r="AB139" s="238"/>
      <c r="AC139" s="238"/>
      <c r="AD139" s="239"/>
    </row>
    <row r="140" spans="1:30" ht="15" x14ac:dyDescent="0.45">
      <c r="A140" s="237" t="str">
        <f>A84</f>
        <v>Positional</v>
      </c>
      <c r="B140" s="230">
        <f>B134</f>
        <v>15</v>
      </c>
      <c r="C140" s="224">
        <v>1</v>
      </c>
      <c r="D140" s="224">
        <v>4.5</v>
      </c>
      <c r="E140" s="238"/>
      <c r="F140" s="238"/>
      <c r="G140" s="238"/>
      <c r="H140" s="238"/>
      <c r="I140" s="238"/>
      <c r="J140" s="238"/>
      <c r="K140" s="238"/>
      <c r="L140" s="238"/>
      <c r="M140" s="238"/>
      <c r="N140" s="238"/>
      <c r="O140" s="238"/>
      <c r="P140" s="238"/>
      <c r="Q140" s="238"/>
      <c r="R140" s="238"/>
      <c r="S140" s="238"/>
      <c r="T140" s="238"/>
      <c r="U140" s="238"/>
      <c r="V140" s="238"/>
      <c r="W140" s="238"/>
      <c r="X140" s="238"/>
      <c r="Y140" s="238"/>
      <c r="Z140" s="238"/>
      <c r="AA140" s="238"/>
      <c r="AB140" s="238"/>
      <c r="AC140" s="238"/>
      <c r="AD140" s="239"/>
    </row>
    <row r="141" spans="1:30" ht="15" x14ac:dyDescent="0.45">
      <c r="A141" s="237" t="str">
        <f>A85</f>
        <v>Compromising</v>
      </c>
      <c r="B141" s="230">
        <f>B135</f>
        <v>15</v>
      </c>
      <c r="C141" s="224">
        <v>1</v>
      </c>
      <c r="D141" s="224">
        <v>6.7</v>
      </c>
      <c r="E141" s="238"/>
      <c r="F141" s="238"/>
      <c r="G141" s="238"/>
      <c r="H141" s="238"/>
      <c r="I141" s="238"/>
      <c r="J141" s="238"/>
      <c r="K141" s="238"/>
      <c r="L141" s="238"/>
      <c r="M141" s="238"/>
      <c r="N141" s="238"/>
      <c r="O141" s="238"/>
      <c r="P141" s="238"/>
      <c r="Q141" s="238"/>
      <c r="R141" s="238"/>
      <c r="S141" s="238"/>
      <c r="T141" s="238"/>
      <c r="U141" s="238"/>
      <c r="V141" s="238"/>
      <c r="W141" s="238"/>
      <c r="X141" s="238"/>
      <c r="Y141" s="238"/>
      <c r="Z141" s="238"/>
      <c r="AA141" s="238"/>
      <c r="AB141" s="238"/>
      <c r="AC141" s="238"/>
      <c r="AD141" s="239"/>
    </row>
    <row r="142" spans="1:30" x14ac:dyDescent="0.45">
      <c r="A142" s="240"/>
      <c r="B142" s="241"/>
      <c r="C142" s="238"/>
      <c r="D142" s="238"/>
      <c r="E142" s="238"/>
      <c r="F142" s="238"/>
      <c r="G142" s="238"/>
      <c r="H142" s="238"/>
      <c r="I142" s="238"/>
      <c r="J142" s="238"/>
      <c r="K142" s="238"/>
      <c r="L142" s="238"/>
      <c r="M142" s="238"/>
      <c r="N142" s="238"/>
      <c r="O142" s="238"/>
      <c r="P142" s="238"/>
      <c r="Q142" s="238"/>
      <c r="R142" s="238"/>
      <c r="S142" s="238"/>
      <c r="T142" s="238"/>
      <c r="U142" s="238"/>
      <c r="V142" s="238"/>
      <c r="W142" s="238"/>
      <c r="X142" s="238"/>
      <c r="Y142" s="238"/>
      <c r="Z142" s="238"/>
      <c r="AA142" s="238"/>
      <c r="AB142" s="238"/>
      <c r="AC142" s="238"/>
      <c r="AD142" s="239"/>
    </row>
    <row r="143" spans="1:30" x14ac:dyDescent="0.45">
      <c r="A143" s="240"/>
      <c r="B143" s="241"/>
      <c r="C143" s="238"/>
      <c r="D143" s="238"/>
      <c r="E143" s="238"/>
      <c r="F143" s="238"/>
      <c r="G143" s="238"/>
      <c r="H143" s="238"/>
      <c r="I143" s="238"/>
      <c r="J143" s="238"/>
      <c r="K143" s="238"/>
      <c r="L143" s="238"/>
      <c r="M143" s="238"/>
      <c r="N143" s="238"/>
      <c r="O143" s="238"/>
      <c r="P143" s="238"/>
      <c r="Q143" s="238"/>
      <c r="R143" s="238"/>
      <c r="S143" s="238"/>
      <c r="T143" s="238"/>
      <c r="U143" s="238"/>
      <c r="V143" s="238"/>
      <c r="W143" s="238"/>
      <c r="X143" s="238"/>
      <c r="Y143" s="238"/>
      <c r="Z143" s="238"/>
      <c r="AA143" s="238"/>
      <c r="AB143" s="238"/>
      <c r="AC143" s="238"/>
      <c r="AD143" s="239"/>
    </row>
    <row r="144" spans="1:30" x14ac:dyDescent="0.45">
      <c r="A144" s="240"/>
      <c r="B144" s="241"/>
      <c r="C144" s="238"/>
      <c r="D144" s="238"/>
      <c r="E144" s="238"/>
      <c r="F144" s="238"/>
      <c r="G144" s="238"/>
      <c r="H144" s="238"/>
      <c r="I144" s="238"/>
      <c r="J144" s="238"/>
      <c r="K144" s="238"/>
      <c r="L144" s="238"/>
      <c r="M144" s="238"/>
      <c r="N144" s="238"/>
      <c r="O144" s="238"/>
      <c r="P144" s="238"/>
      <c r="Q144" s="238"/>
      <c r="R144" s="238"/>
      <c r="S144" s="238"/>
      <c r="T144" s="238"/>
      <c r="U144" s="238"/>
      <c r="V144" s="238"/>
      <c r="W144" s="238"/>
      <c r="X144" s="238"/>
      <c r="Y144" s="238"/>
      <c r="Z144" s="238"/>
      <c r="AA144" s="238"/>
      <c r="AB144" s="238"/>
      <c r="AC144" s="238"/>
      <c r="AD144" s="239"/>
    </row>
    <row r="145" spans="1:30" x14ac:dyDescent="0.45">
      <c r="A145" s="240"/>
      <c r="B145" s="241"/>
      <c r="C145" s="238"/>
      <c r="D145" s="238"/>
      <c r="E145" s="238"/>
      <c r="F145" s="238"/>
      <c r="G145" s="238"/>
      <c r="H145" s="238"/>
      <c r="I145" s="238"/>
      <c r="J145" s="238"/>
      <c r="K145" s="238"/>
      <c r="L145" s="238"/>
      <c r="M145" s="238"/>
      <c r="N145" s="238"/>
      <c r="O145" s="238"/>
      <c r="P145" s="238"/>
      <c r="Q145" s="238"/>
      <c r="R145" s="238"/>
      <c r="S145" s="238"/>
      <c r="T145" s="238"/>
      <c r="U145" s="238"/>
      <c r="V145" s="238"/>
      <c r="W145" s="238"/>
      <c r="X145" s="238"/>
      <c r="Y145" s="238"/>
      <c r="Z145" s="238"/>
      <c r="AA145" s="238"/>
      <c r="AB145" s="238"/>
      <c r="AC145" s="238"/>
      <c r="AD145" s="239"/>
    </row>
    <row r="146" spans="1:30" x14ac:dyDescent="0.45">
      <c r="A146" s="240"/>
      <c r="B146" s="241"/>
      <c r="C146" s="238"/>
      <c r="D146" s="238"/>
      <c r="E146" s="238"/>
      <c r="F146" s="238"/>
      <c r="G146" s="238"/>
      <c r="H146" s="238"/>
      <c r="I146" s="238"/>
      <c r="J146" s="238"/>
      <c r="K146" s="238"/>
      <c r="L146" s="238"/>
      <c r="M146" s="238"/>
      <c r="N146" s="238"/>
      <c r="O146" s="238"/>
      <c r="P146" s="238"/>
      <c r="Q146" s="238"/>
      <c r="R146" s="238"/>
      <c r="S146" s="238"/>
      <c r="T146" s="238"/>
      <c r="U146" s="238"/>
      <c r="V146" s="238"/>
      <c r="W146" s="238"/>
      <c r="X146" s="238"/>
      <c r="Y146" s="238"/>
      <c r="Z146" s="238"/>
      <c r="AA146" s="238"/>
      <c r="AB146" s="238"/>
      <c r="AC146" s="238"/>
      <c r="AD146" s="239"/>
    </row>
    <row r="147" spans="1:30" x14ac:dyDescent="0.45">
      <c r="A147" s="240"/>
      <c r="B147" s="241"/>
      <c r="C147" s="238"/>
      <c r="D147" s="238"/>
      <c r="E147" s="238"/>
      <c r="F147" s="238"/>
      <c r="G147" s="238"/>
      <c r="H147" s="238"/>
      <c r="I147" s="238"/>
      <c r="J147" s="238"/>
      <c r="K147" s="238"/>
      <c r="L147" s="238"/>
      <c r="M147" s="238"/>
      <c r="N147" s="238"/>
      <c r="O147" s="238"/>
      <c r="P147" s="238"/>
      <c r="Q147" s="238"/>
      <c r="R147" s="238"/>
      <c r="S147" s="238"/>
      <c r="T147" s="238"/>
      <c r="U147" s="238"/>
      <c r="V147" s="238"/>
      <c r="W147" s="238"/>
      <c r="X147" s="238"/>
      <c r="Y147" s="238"/>
      <c r="Z147" s="238"/>
      <c r="AA147" s="238"/>
      <c r="AB147" s="238"/>
      <c r="AC147" s="238"/>
      <c r="AD147" s="239"/>
    </row>
    <row r="148" spans="1:30" x14ac:dyDescent="0.45">
      <c r="A148" s="240"/>
      <c r="B148" s="241"/>
      <c r="C148" s="238"/>
      <c r="D148" s="238"/>
      <c r="E148" s="238"/>
      <c r="F148" s="238"/>
      <c r="G148" s="238"/>
      <c r="H148" s="238"/>
      <c r="I148" s="238"/>
      <c r="J148" s="238"/>
      <c r="K148" s="238"/>
      <c r="L148" s="238"/>
      <c r="M148" s="238"/>
      <c r="N148" s="238"/>
      <c r="O148" s="238"/>
      <c r="P148" s="238"/>
      <c r="Q148" s="238"/>
      <c r="R148" s="238"/>
      <c r="S148" s="238"/>
      <c r="T148" s="238"/>
      <c r="U148" s="238"/>
      <c r="V148" s="238"/>
      <c r="W148" s="238"/>
      <c r="X148" s="238"/>
      <c r="Y148" s="238"/>
      <c r="Z148" s="238"/>
      <c r="AA148" s="238"/>
      <c r="AB148" s="238"/>
      <c r="AC148" s="238"/>
      <c r="AD148" s="239"/>
    </row>
    <row r="149" spans="1:30" x14ac:dyDescent="0.45">
      <c r="A149" s="240"/>
      <c r="B149" s="241"/>
      <c r="C149" s="238"/>
      <c r="D149" s="238"/>
      <c r="E149" s="238"/>
      <c r="F149" s="238"/>
      <c r="G149" s="238"/>
      <c r="H149" s="238"/>
      <c r="I149" s="238"/>
      <c r="J149" s="238"/>
      <c r="K149" s="238"/>
      <c r="L149" s="238"/>
      <c r="M149" s="238"/>
      <c r="N149" s="238"/>
      <c r="O149" s="238"/>
      <c r="P149" s="238"/>
      <c r="Q149" s="238"/>
      <c r="R149" s="238"/>
      <c r="S149" s="238"/>
      <c r="T149" s="238"/>
      <c r="U149" s="238"/>
      <c r="V149" s="238"/>
      <c r="W149" s="238"/>
      <c r="X149" s="238"/>
      <c r="Y149" s="238"/>
      <c r="Z149" s="238"/>
      <c r="AA149" s="238"/>
      <c r="AB149" s="238"/>
      <c r="AC149" s="238"/>
      <c r="AD149" s="239"/>
    </row>
    <row r="150" spans="1:30" x14ac:dyDescent="0.45">
      <c r="A150" s="240"/>
      <c r="B150" s="241"/>
      <c r="C150" s="238"/>
      <c r="D150" s="238"/>
      <c r="E150" s="238"/>
      <c r="F150" s="238"/>
      <c r="G150" s="238"/>
      <c r="H150" s="238"/>
      <c r="I150" s="238"/>
      <c r="J150" s="238"/>
      <c r="K150" s="238"/>
      <c r="L150" s="238"/>
      <c r="M150" s="238"/>
      <c r="N150" s="238"/>
      <c r="O150" s="238"/>
      <c r="P150" s="238"/>
      <c r="Q150" s="238"/>
      <c r="R150" s="238"/>
      <c r="S150" s="238"/>
      <c r="T150" s="238"/>
      <c r="U150" s="238"/>
      <c r="V150" s="238"/>
      <c r="W150" s="238"/>
      <c r="X150" s="238"/>
      <c r="Y150" s="238"/>
      <c r="Z150" s="238"/>
      <c r="AA150" s="238"/>
      <c r="AB150" s="238"/>
      <c r="AC150" s="238"/>
      <c r="AD150" s="239"/>
    </row>
    <row r="151" spans="1:30" x14ac:dyDescent="0.45">
      <c r="A151" s="240"/>
      <c r="B151" s="241"/>
      <c r="C151" s="238"/>
      <c r="D151" s="238"/>
      <c r="E151" s="238"/>
      <c r="F151" s="238"/>
      <c r="G151" s="238"/>
      <c r="H151" s="238"/>
      <c r="I151" s="238"/>
      <c r="J151" s="238"/>
      <c r="K151" s="238"/>
      <c r="L151" s="238"/>
      <c r="M151" s="238"/>
      <c r="N151" s="238"/>
      <c r="O151" s="238"/>
      <c r="P151" s="238"/>
      <c r="Q151" s="238"/>
      <c r="R151" s="238"/>
      <c r="S151" s="238"/>
      <c r="T151" s="238"/>
      <c r="U151" s="238"/>
      <c r="V151" s="238"/>
      <c r="W151" s="238"/>
      <c r="X151" s="238"/>
      <c r="Y151" s="238"/>
      <c r="Z151" s="238"/>
      <c r="AA151" s="238"/>
      <c r="AB151" s="238"/>
      <c r="AC151" s="238"/>
      <c r="AD151" s="239"/>
    </row>
    <row r="152" spans="1:30" x14ac:dyDescent="0.45">
      <c r="A152" s="240"/>
      <c r="B152" s="241"/>
      <c r="C152" s="238"/>
      <c r="D152" s="238"/>
      <c r="E152" s="238"/>
      <c r="F152" s="238"/>
      <c r="G152" s="238"/>
      <c r="H152" s="238"/>
      <c r="I152" s="238"/>
      <c r="J152" s="238"/>
      <c r="K152" s="238"/>
      <c r="L152" s="238"/>
      <c r="M152" s="238"/>
      <c r="N152" s="238"/>
      <c r="O152" s="238"/>
      <c r="P152" s="238"/>
      <c r="Q152" s="238"/>
      <c r="R152" s="238"/>
      <c r="S152" s="238"/>
      <c r="T152" s="238"/>
      <c r="U152" s="238"/>
      <c r="V152" s="238"/>
      <c r="W152" s="238"/>
      <c r="X152" s="238"/>
      <c r="Y152" s="238"/>
      <c r="Z152" s="238"/>
      <c r="AA152" s="238"/>
      <c r="AB152" s="238"/>
      <c r="AC152" s="238"/>
      <c r="AD152" s="239"/>
    </row>
    <row r="153" spans="1:30" x14ac:dyDescent="0.45">
      <c r="A153" s="240"/>
      <c r="B153" s="241"/>
      <c r="C153" s="238"/>
      <c r="D153" s="238"/>
      <c r="E153" s="238"/>
      <c r="F153" s="238"/>
      <c r="G153" s="238"/>
      <c r="H153" s="238"/>
      <c r="I153" s="238"/>
      <c r="J153" s="238"/>
      <c r="K153" s="238"/>
      <c r="L153" s="238"/>
      <c r="M153" s="238"/>
      <c r="N153" s="238"/>
      <c r="O153" s="238"/>
      <c r="P153" s="238"/>
      <c r="Q153" s="238"/>
      <c r="R153" s="238"/>
      <c r="S153" s="238"/>
      <c r="T153" s="238"/>
      <c r="U153" s="238"/>
      <c r="V153" s="238"/>
      <c r="W153" s="238"/>
      <c r="X153" s="238"/>
      <c r="Y153" s="238"/>
      <c r="Z153" s="238"/>
      <c r="AA153" s="238"/>
      <c r="AB153" s="238"/>
      <c r="AC153" s="238"/>
      <c r="AD153" s="239"/>
    </row>
    <row r="154" spans="1:30" x14ac:dyDescent="0.45">
      <c r="A154" s="240"/>
      <c r="B154" s="241"/>
      <c r="C154" s="238"/>
      <c r="D154" s="238"/>
      <c r="E154" s="238"/>
      <c r="F154" s="238"/>
      <c r="G154" s="238"/>
      <c r="H154" s="238"/>
      <c r="I154" s="238"/>
      <c r="J154" s="238"/>
      <c r="K154" s="238"/>
      <c r="L154" s="238"/>
      <c r="M154" s="238"/>
      <c r="N154" s="238"/>
      <c r="O154" s="238"/>
      <c r="P154" s="238"/>
      <c r="Q154" s="238"/>
      <c r="R154" s="238"/>
      <c r="S154" s="238"/>
      <c r="T154" s="238"/>
      <c r="U154" s="238"/>
      <c r="V154" s="238"/>
      <c r="W154" s="238"/>
      <c r="X154" s="238"/>
      <c r="Y154" s="238"/>
      <c r="Z154" s="238"/>
      <c r="AA154" s="238"/>
      <c r="AB154" s="238"/>
      <c r="AC154" s="238"/>
      <c r="AD154" s="239"/>
    </row>
    <row r="155" spans="1:30" x14ac:dyDescent="0.45">
      <c r="A155" s="240"/>
      <c r="B155" s="241"/>
      <c r="C155" s="238"/>
      <c r="D155" s="238"/>
      <c r="E155" s="238"/>
      <c r="F155" s="238"/>
      <c r="G155" s="238"/>
      <c r="H155" s="238"/>
      <c r="I155" s="238"/>
      <c r="J155" s="238"/>
      <c r="K155" s="238"/>
      <c r="L155" s="238"/>
      <c r="M155" s="238"/>
      <c r="N155" s="238"/>
      <c r="O155" s="238"/>
      <c r="P155" s="238"/>
      <c r="Q155" s="238"/>
      <c r="R155" s="238"/>
      <c r="S155" s="238"/>
      <c r="T155" s="238"/>
      <c r="U155" s="238"/>
      <c r="V155" s="238"/>
      <c r="W155" s="238"/>
      <c r="X155" s="238"/>
      <c r="Y155" s="238"/>
      <c r="Z155" s="238"/>
      <c r="AA155" s="238"/>
      <c r="AB155" s="238"/>
      <c r="AC155" s="238"/>
      <c r="AD155" s="239"/>
    </row>
    <row r="156" spans="1:30" x14ac:dyDescent="0.45">
      <c r="A156" s="240"/>
      <c r="B156" s="241"/>
      <c r="C156" s="238"/>
      <c r="D156" s="238"/>
      <c r="E156" s="238"/>
      <c r="F156" s="238"/>
      <c r="G156" s="238"/>
      <c r="H156" s="238"/>
      <c r="I156" s="238"/>
      <c r="J156" s="238"/>
      <c r="K156" s="238"/>
      <c r="L156" s="238"/>
      <c r="M156" s="238"/>
      <c r="N156" s="238"/>
      <c r="O156" s="238"/>
      <c r="P156" s="238"/>
      <c r="Q156" s="238"/>
      <c r="R156" s="238"/>
      <c r="S156" s="238"/>
      <c r="T156" s="238"/>
      <c r="U156" s="238"/>
      <c r="V156" s="238"/>
      <c r="W156" s="238"/>
      <c r="X156" s="238"/>
      <c r="Y156" s="238"/>
      <c r="Z156" s="238"/>
      <c r="AA156" s="238"/>
      <c r="AB156" s="238"/>
      <c r="AC156" s="238"/>
      <c r="AD156" s="239"/>
    </row>
    <row r="157" spans="1:30" x14ac:dyDescent="0.45">
      <c r="A157" s="240"/>
      <c r="B157" s="241"/>
      <c r="C157" s="238"/>
      <c r="D157" s="238"/>
      <c r="E157" s="238"/>
      <c r="F157" s="238"/>
      <c r="G157" s="238"/>
      <c r="H157" s="238"/>
      <c r="I157" s="238"/>
      <c r="J157" s="238"/>
      <c r="K157" s="238"/>
      <c r="L157" s="238"/>
      <c r="M157" s="238"/>
      <c r="N157" s="238"/>
      <c r="O157" s="238"/>
      <c r="P157" s="238"/>
      <c r="Q157" s="238"/>
      <c r="R157" s="238"/>
      <c r="S157" s="238"/>
      <c r="T157" s="238"/>
      <c r="U157" s="238"/>
      <c r="V157" s="238"/>
      <c r="W157" s="238"/>
      <c r="X157" s="238"/>
      <c r="Y157" s="238"/>
      <c r="Z157" s="238"/>
      <c r="AA157" s="238"/>
      <c r="AB157" s="238"/>
      <c r="AC157" s="238"/>
      <c r="AD157" s="239"/>
    </row>
    <row r="158" spans="1:30" x14ac:dyDescent="0.45">
      <c r="A158" s="240"/>
      <c r="B158" s="241"/>
      <c r="C158" s="238"/>
      <c r="D158" s="238"/>
      <c r="E158" s="238"/>
      <c r="F158" s="238"/>
      <c r="G158" s="238"/>
      <c r="H158" s="238"/>
      <c r="I158" s="238"/>
      <c r="J158" s="238"/>
      <c r="K158" s="238"/>
      <c r="L158" s="238"/>
      <c r="M158" s="238"/>
      <c r="N158" s="238"/>
      <c r="O158" s="238"/>
      <c r="P158" s="238"/>
      <c r="Q158" s="238"/>
      <c r="R158" s="238"/>
      <c r="S158" s="238"/>
      <c r="T158" s="238"/>
      <c r="U158" s="238"/>
      <c r="V158" s="238"/>
      <c r="W158" s="238"/>
      <c r="X158" s="238"/>
      <c r="Y158" s="238"/>
      <c r="Z158" s="238"/>
      <c r="AA158" s="238"/>
      <c r="AB158" s="238"/>
      <c r="AC158" s="238"/>
      <c r="AD158" s="239"/>
    </row>
    <row r="159" spans="1:30" x14ac:dyDescent="0.45">
      <c r="A159" s="240"/>
      <c r="B159" s="241"/>
      <c r="C159" s="238"/>
      <c r="D159" s="238"/>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9"/>
    </row>
    <row r="160" spans="1:30" x14ac:dyDescent="0.45">
      <c r="A160" s="240"/>
      <c r="B160" s="241"/>
      <c r="C160" s="238"/>
      <c r="D160" s="238"/>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9"/>
    </row>
    <row r="161" spans="1:30" ht="13.15" thickBot="1" x14ac:dyDescent="0.5">
      <c r="A161" s="242"/>
      <c r="B161" s="243"/>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5"/>
    </row>
  </sheetData>
  <mergeCells count="11">
    <mergeCell ref="V59:AC59"/>
    <mergeCell ref="A5:C5"/>
    <mergeCell ref="A6:C6"/>
    <mergeCell ref="A59:B59"/>
    <mergeCell ref="E59:L59"/>
    <mergeCell ref="M59:T59"/>
    <mergeCell ref="B121:C121"/>
    <mergeCell ref="D121:E121"/>
    <mergeCell ref="F121:G121"/>
    <mergeCell ref="H121:I121"/>
    <mergeCell ref="J121:K121"/>
  </mergeCells>
  <conditionalFormatting sqref="B15:B18">
    <cfRule type="iconSet" priority="22">
      <iconSet iconSet="5Rating">
        <cfvo type="percent" val="0"/>
        <cfvo type="num" val="2"/>
        <cfvo type="num" val="3"/>
        <cfvo type="num" val="4"/>
        <cfvo type="num" val="5"/>
      </iconSet>
    </cfRule>
  </conditionalFormatting>
  <conditionalFormatting sqref="B22:B26">
    <cfRule type="iconSet" priority="21">
      <iconSet iconSet="5Rating">
        <cfvo type="percent" val="0"/>
        <cfvo type="num" val="2"/>
        <cfvo type="num" val="3"/>
        <cfvo type="num" val="4"/>
        <cfvo type="num" val="5"/>
      </iconSet>
    </cfRule>
  </conditionalFormatting>
  <conditionalFormatting sqref="B26">
    <cfRule type="iconSet" priority="20">
      <iconSet iconSet="5Rating">
        <cfvo type="percent" val="0"/>
        <cfvo type="num" val="2"/>
        <cfvo type="num" val="3"/>
        <cfvo type="num" val="4"/>
        <cfvo type="num" val="5"/>
      </iconSet>
    </cfRule>
  </conditionalFormatting>
  <conditionalFormatting sqref="B30:B34">
    <cfRule type="iconSet" priority="19">
      <iconSet iconSet="5Rating">
        <cfvo type="percent" val="0"/>
        <cfvo type="num" val="2"/>
        <cfvo type="num" val="3"/>
        <cfvo type="num" val="4"/>
        <cfvo type="num" val="5"/>
      </iconSet>
    </cfRule>
  </conditionalFormatting>
  <conditionalFormatting sqref="B34">
    <cfRule type="iconSet" priority="18">
      <iconSet iconSet="5Rating">
        <cfvo type="percent" val="0"/>
        <cfvo type="num" val="2"/>
        <cfvo type="num" val="3"/>
        <cfvo type="num" val="4"/>
        <cfvo type="num" val="5"/>
      </iconSet>
    </cfRule>
  </conditionalFormatting>
  <conditionalFormatting sqref="B37:B41">
    <cfRule type="iconSet" priority="17">
      <iconSet iconSet="5Rating">
        <cfvo type="percent" val="0"/>
        <cfvo type="num" val="2"/>
        <cfvo type="num" val="3"/>
        <cfvo type="num" val="4"/>
        <cfvo type="num" val="5"/>
      </iconSet>
    </cfRule>
  </conditionalFormatting>
  <conditionalFormatting sqref="B41">
    <cfRule type="iconSet" priority="16">
      <iconSet iconSet="5Rating">
        <cfvo type="percent" val="0"/>
        <cfvo type="num" val="2"/>
        <cfvo type="num" val="3"/>
        <cfvo type="num" val="4"/>
        <cfvo type="num" val="5"/>
      </iconSet>
    </cfRule>
  </conditionalFormatting>
  <conditionalFormatting sqref="B45:B49">
    <cfRule type="iconSet" priority="15">
      <iconSet iconSet="5Rating">
        <cfvo type="percent" val="0"/>
        <cfvo type="num" val="2"/>
        <cfvo type="num" val="3"/>
        <cfvo type="num" val="4"/>
        <cfvo type="num" val="5"/>
      </iconSet>
    </cfRule>
  </conditionalFormatting>
  <conditionalFormatting sqref="B49">
    <cfRule type="iconSet" priority="14">
      <iconSet iconSet="5Rating">
        <cfvo type="percent" val="0"/>
        <cfvo type="num" val="2"/>
        <cfvo type="num" val="3"/>
        <cfvo type="num" val="4"/>
        <cfvo type="num" val="5"/>
      </iconSet>
    </cfRule>
  </conditionalFormatting>
  <conditionalFormatting sqref="B52:B56">
    <cfRule type="iconSet" priority="13">
      <iconSet iconSet="5Rating">
        <cfvo type="percent" val="0"/>
        <cfvo type="num" val="2"/>
        <cfvo type="num" val="3"/>
        <cfvo type="num" val="4"/>
        <cfvo type="num" val="5"/>
      </iconSet>
    </cfRule>
  </conditionalFormatting>
  <conditionalFormatting sqref="B56">
    <cfRule type="iconSet" priority="12">
      <iconSet iconSet="5Rating">
        <cfvo type="percent" val="0"/>
        <cfvo type="num" val="2"/>
        <cfvo type="num" val="3"/>
        <cfvo type="num" val="4"/>
        <cfvo type="num" val="5"/>
      </iconSet>
    </cfRule>
  </conditionalFormatting>
  <conditionalFormatting sqref="B22">
    <cfRule type="iconSet" priority="11">
      <iconSet iconSet="5Rating">
        <cfvo type="percent" val="0"/>
        <cfvo type="num" val="2"/>
        <cfvo type="num" val="3"/>
        <cfvo type="num" val="4"/>
        <cfvo type="num" val="5"/>
      </iconSet>
    </cfRule>
  </conditionalFormatting>
  <conditionalFormatting sqref="B30">
    <cfRule type="iconSet" priority="10">
      <iconSet iconSet="5Rating">
        <cfvo type="percent" val="0"/>
        <cfvo type="num" val="2"/>
        <cfvo type="num" val="3"/>
        <cfvo type="num" val="4"/>
        <cfvo type="num" val="5"/>
      </iconSet>
    </cfRule>
  </conditionalFormatting>
  <conditionalFormatting sqref="B37">
    <cfRule type="iconSet" priority="9">
      <iconSet iconSet="5Rating">
        <cfvo type="percent" val="0"/>
        <cfvo type="num" val="2"/>
        <cfvo type="num" val="3"/>
        <cfvo type="num" val="4"/>
        <cfvo type="num" val="5"/>
      </iconSet>
    </cfRule>
  </conditionalFormatting>
  <conditionalFormatting sqref="B45">
    <cfRule type="iconSet" priority="8">
      <iconSet iconSet="5Rating">
        <cfvo type="percent" val="0"/>
        <cfvo type="num" val="2"/>
        <cfvo type="num" val="3"/>
        <cfvo type="num" val="4"/>
        <cfvo type="num" val="5"/>
      </iconSet>
    </cfRule>
  </conditionalFormatting>
  <conditionalFormatting sqref="B52">
    <cfRule type="iconSet" priority="7">
      <iconSet iconSet="5Rating">
        <cfvo type="percent" val="0"/>
        <cfvo type="num" val="2"/>
        <cfvo type="num" val="3"/>
        <cfvo type="num" val="4"/>
        <cfvo type="num" val="5"/>
      </iconSet>
    </cfRule>
  </conditionalFormatting>
  <conditionalFormatting sqref="B19">
    <cfRule type="iconSet" priority="6">
      <iconSet iconSet="5Rating">
        <cfvo type="percent" val="0"/>
        <cfvo type="num" val="2"/>
        <cfvo type="num" val="3"/>
        <cfvo type="num" val="4"/>
        <cfvo type="num" val="5"/>
      </iconSet>
    </cfRule>
  </conditionalFormatting>
  <conditionalFormatting sqref="B41">
    <cfRule type="iconSet" priority="5">
      <iconSet iconSet="5Rating">
        <cfvo type="percent" val="0"/>
        <cfvo type="num" val="2"/>
        <cfvo type="num" val="3"/>
        <cfvo type="num" val="4"/>
        <cfvo type="num" val="5"/>
      </iconSet>
    </cfRule>
  </conditionalFormatting>
  <conditionalFormatting sqref="B41">
    <cfRule type="iconSet" priority="4">
      <iconSet iconSet="5Rating">
        <cfvo type="percent" val="0"/>
        <cfvo type="num" val="2"/>
        <cfvo type="num" val="3"/>
        <cfvo type="num" val="4"/>
        <cfvo type="num" val="5"/>
      </iconSet>
    </cfRule>
  </conditionalFormatting>
  <conditionalFormatting sqref="A59">
    <cfRule type="containsText" dxfId="1" priority="1" stopIfTrue="1" operator="containsText" text="Finished.  Now you can review your Profile and please send a copy of this worksheet to the instructor.">
      <formula>NOT(ISERROR(SEARCH("Finished.  Now you can review your Profile and please send a copy of this worksheet to the instructor.",A59)))</formula>
    </cfRule>
    <cfRule type="containsText" dxfId="0" priority="2" stopIfTrue="1" operator="containsText" text="Not Finished.  Please check to ensure all statements have been rated">
      <formula>NOT(ISERROR(SEARCH("Not Finished.  Please check to ensure all statements have been rated",A59)))</formula>
    </cfRule>
  </conditionalFormatting>
  <printOptions gridLines="1"/>
  <pageMargins left="0.5" right="0" top="2" bottom="0" header="0.5" footer="0.5"/>
  <pageSetup paperSize="9" scale="6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6918-EA59-4382-8C0A-A61D50E72D18}">
  <sheetPr>
    <pageSetUpPr fitToPage="1"/>
  </sheetPr>
  <dimension ref="A1:AI114"/>
  <sheetViews>
    <sheetView zoomScale="80" zoomScaleNormal="80" workbookViewId="0">
      <selection activeCell="P1" sqref="P1"/>
    </sheetView>
  </sheetViews>
  <sheetFormatPr defaultColWidth="9.1328125" defaultRowHeight="12.75" x14ac:dyDescent="0.35"/>
  <cols>
    <col min="1" max="16384" width="9.1328125" style="248"/>
  </cols>
  <sheetData>
    <row r="1" spans="1:35" x14ac:dyDescent="0.35">
      <c r="A1" s="287" t="str">
        <f>CONCATENATE("Negotiating Style Analysis for ",'Social Style Report'!M3)</f>
        <v xml:space="preserve">Negotiating Style Analysis for Lead Negotiator </v>
      </c>
      <c r="B1" s="287"/>
      <c r="C1" s="287"/>
      <c r="D1" s="287"/>
      <c r="E1" s="287"/>
      <c r="F1" s="287"/>
      <c r="G1" s="287"/>
      <c r="H1" s="287"/>
      <c r="I1" s="287"/>
      <c r="J1" s="287"/>
      <c r="K1" s="287"/>
      <c r="L1" s="287"/>
      <c r="M1" s="287"/>
      <c r="N1" s="287"/>
      <c r="O1" s="287"/>
      <c r="P1" s="247"/>
      <c r="Q1" s="247"/>
      <c r="R1" s="247"/>
      <c r="S1" s="247"/>
      <c r="T1" s="247"/>
      <c r="U1" s="247"/>
      <c r="V1" s="247"/>
      <c r="W1" s="247"/>
      <c r="X1" s="247"/>
      <c r="Y1" s="247"/>
      <c r="Z1" s="247"/>
      <c r="AA1" s="247"/>
      <c r="AB1" s="247"/>
      <c r="AC1" s="247"/>
      <c r="AD1" s="247"/>
      <c r="AE1" s="247"/>
      <c r="AF1" s="247"/>
      <c r="AG1" s="247"/>
      <c r="AH1" s="247"/>
      <c r="AI1" s="247"/>
    </row>
    <row r="2" spans="1:35" x14ac:dyDescent="0.35">
      <c r="A2" s="287"/>
      <c r="B2" s="287"/>
      <c r="C2" s="287"/>
      <c r="D2" s="287"/>
      <c r="E2" s="287"/>
      <c r="F2" s="287"/>
      <c r="G2" s="287"/>
      <c r="H2" s="287"/>
      <c r="I2" s="287"/>
      <c r="J2" s="287"/>
      <c r="K2" s="287"/>
      <c r="L2" s="287"/>
      <c r="M2" s="287"/>
      <c r="N2" s="287"/>
      <c r="O2" s="287"/>
      <c r="P2" s="247"/>
      <c r="Q2" s="247"/>
      <c r="R2" s="247"/>
      <c r="S2" s="247"/>
      <c r="T2" s="247"/>
      <c r="U2" s="247"/>
      <c r="V2" s="247"/>
      <c r="W2" s="247"/>
      <c r="X2" s="247"/>
      <c r="Y2" s="247"/>
      <c r="Z2" s="247"/>
      <c r="AA2" s="247"/>
      <c r="AB2" s="247"/>
      <c r="AC2" s="247"/>
      <c r="AD2" s="247"/>
      <c r="AE2" s="247"/>
      <c r="AF2" s="247"/>
      <c r="AG2" s="247"/>
      <c r="AH2" s="247"/>
      <c r="AI2" s="247"/>
    </row>
    <row r="3" spans="1:35" x14ac:dyDescent="0.35">
      <c r="A3" s="249"/>
      <c r="B3" s="249"/>
      <c r="C3" s="249"/>
      <c r="D3" s="249"/>
      <c r="E3" s="249"/>
      <c r="F3" s="249"/>
      <c r="G3" s="249"/>
      <c r="H3" s="249"/>
      <c r="I3" s="249"/>
      <c r="J3" s="249"/>
      <c r="K3" s="249"/>
      <c r="L3" s="249"/>
      <c r="M3" s="249"/>
      <c r="N3" s="249"/>
      <c r="O3" s="249"/>
      <c r="P3" s="247"/>
      <c r="Q3" s="247"/>
      <c r="R3" s="247"/>
      <c r="S3" s="247"/>
      <c r="T3" s="247"/>
      <c r="U3" s="247"/>
      <c r="V3" s="247"/>
      <c r="W3" s="247"/>
      <c r="X3" s="247"/>
      <c r="Y3" s="247"/>
      <c r="Z3" s="247"/>
      <c r="AA3" s="247"/>
      <c r="AB3" s="247"/>
      <c r="AC3" s="247"/>
      <c r="AD3" s="247"/>
      <c r="AE3" s="247"/>
      <c r="AF3" s="247"/>
      <c r="AG3" s="247"/>
      <c r="AH3" s="247"/>
      <c r="AI3" s="247"/>
    </row>
    <row r="4" spans="1:35" x14ac:dyDescent="0.35">
      <c r="A4" s="249"/>
      <c r="B4" s="249"/>
      <c r="C4" s="249"/>
      <c r="D4" s="249"/>
      <c r="E4" s="249"/>
      <c r="F4" s="249"/>
      <c r="G4" s="249"/>
      <c r="H4" s="249"/>
      <c r="I4" s="249"/>
      <c r="J4" s="249"/>
      <c r="K4" s="249"/>
      <c r="L4" s="249"/>
      <c r="M4" s="249"/>
      <c r="N4" s="249"/>
      <c r="O4" s="249"/>
      <c r="P4" s="247"/>
      <c r="Q4" s="247"/>
      <c r="R4" s="247"/>
      <c r="S4" s="247"/>
      <c r="T4" s="247"/>
      <c r="U4" s="247"/>
      <c r="V4" s="247"/>
      <c r="W4" s="247"/>
      <c r="X4" s="247"/>
      <c r="Y4" s="247"/>
      <c r="Z4" s="247"/>
      <c r="AA4" s="247"/>
      <c r="AB4" s="247"/>
      <c r="AC4" s="247"/>
      <c r="AD4" s="247"/>
      <c r="AE4" s="247"/>
      <c r="AF4" s="247"/>
      <c r="AG4" s="247"/>
      <c r="AH4" s="247"/>
      <c r="AI4" s="247"/>
    </row>
    <row r="5" spans="1:35" x14ac:dyDescent="0.35">
      <c r="A5" s="249"/>
      <c r="B5" s="249"/>
      <c r="C5" s="249"/>
      <c r="D5" s="249"/>
      <c r="E5" s="249"/>
      <c r="F5" s="249"/>
      <c r="G5" s="249"/>
      <c r="H5" s="249"/>
      <c r="I5" s="249"/>
      <c r="J5" s="249"/>
      <c r="K5" s="249"/>
      <c r="L5" s="249"/>
      <c r="M5" s="249"/>
      <c r="N5" s="249"/>
      <c r="O5" s="249"/>
      <c r="P5" s="247"/>
      <c r="Q5" s="247"/>
      <c r="R5" s="247"/>
      <c r="S5" s="247"/>
      <c r="T5" s="247"/>
      <c r="U5" s="247"/>
      <c r="V5" s="247"/>
      <c r="W5" s="247"/>
      <c r="X5" s="247"/>
      <c r="Y5" s="247"/>
      <c r="Z5" s="247"/>
      <c r="AA5" s="247"/>
      <c r="AB5" s="247"/>
      <c r="AC5" s="247"/>
      <c r="AD5" s="247"/>
      <c r="AE5" s="247"/>
      <c r="AF5" s="247"/>
      <c r="AG5" s="247"/>
      <c r="AH5" s="247"/>
      <c r="AI5" s="247"/>
    </row>
    <row r="6" spans="1:35" x14ac:dyDescent="0.35">
      <c r="A6" s="249"/>
      <c r="B6" s="249"/>
      <c r="C6" s="249"/>
      <c r="D6" s="249"/>
      <c r="E6" s="249"/>
      <c r="F6" s="249"/>
      <c r="G6" s="249"/>
      <c r="H6" s="249"/>
      <c r="I6" s="249"/>
      <c r="J6" s="249"/>
      <c r="K6" s="249"/>
      <c r="L6" s="249"/>
      <c r="M6" s="249"/>
      <c r="N6" s="249"/>
      <c r="O6" s="249"/>
      <c r="P6" s="247"/>
      <c r="Q6" s="247"/>
      <c r="R6" s="247"/>
      <c r="S6" s="247"/>
      <c r="T6" s="247"/>
      <c r="U6" s="247"/>
      <c r="V6" s="247"/>
      <c r="W6" s="247"/>
      <c r="X6" s="247"/>
      <c r="Y6" s="247"/>
      <c r="Z6" s="247"/>
      <c r="AA6" s="247"/>
      <c r="AB6" s="247"/>
      <c r="AC6" s="247"/>
      <c r="AD6" s="247"/>
      <c r="AE6" s="247"/>
      <c r="AF6" s="247"/>
      <c r="AG6" s="247"/>
      <c r="AH6" s="247"/>
      <c r="AI6" s="247"/>
    </row>
    <row r="7" spans="1:35" x14ac:dyDescent="0.35">
      <c r="A7" s="249"/>
      <c r="B7" s="249"/>
      <c r="C7" s="249"/>
      <c r="D7" s="249"/>
      <c r="E7" s="249"/>
      <c r="F7" s="249"/>
      <c r="G7" s="249"/>
      <c r="H7" s="249"/>
      <c r="I7" s="249"/>
      <c r="J7" s="249"/>
      <c r="K7" s="249"/>
      <c r="L7" s="249"/>
      <c r="M7" s="249"/>
      <c r="N7" s="249"/>
      <c r="O7" s="249"/>
      <c r="P7" s="247"/>
      <c r="Q7" s="247"/>
      <c r="R7" s="247"/>
      <c r="S7" s="247"/>
      <c r="T7" s="247"/>
      <c r="U7" s="247"/>
      <c r="V7" s="247"/>
      <c r="W7" s="247"/>
      <c r="X7" s="247"/>
      <c r="Y7" s="247"/>
      <c r="Z7" s="247"/>
      <c r="AA7" s="247"/>
      <c r="AB7" s="247"/>
      <c r="AC7" s="247"/>
      <c r="AD7" s="247"/>
      <c r="AE7" s="247"/>
      <c r="AF7" s="247"/>
      <c r="AG7" s="247"/>
      <c r="AH7" s="247"/>
      <c r="AI7" s="247"/>
    </row>
    <row r="8" spans="1:35" x14ac:dyDescent="0.35">
      <c r="A8" s="249"/>
      <c r="B8" s="249"/>
      <c r="C8" s="249"/>
      <c r="D8" s="249"/>
      <c r="E8" s="249"/>
      <c r="F8" s="249"/>
      <c r="G8" s="249"/>
      <c r="H8" s="249"/>
      <c r="I8" s="249"/>
      <c r="J8" s="249"/>
      <c r="K8" s="249"/>
      <c r="L8" s="249"/>
      <c r="M8" s="249"/>
      <c r="N8" s="249"/>
      <c r="O8" s="249"/>
      <c r="P8" s="247"/>
      <c r="Q8" s="247"/>
      <c r="R8" s="247"/>
      <c r="S8" s="247"/>
      <c r="T8" s="247"/>
      <c r="U8" s="247"/>
      <c r="V8" s="247"/>
      <c r="W8" s="247"/>
      <c r="X8" s="247"/>
      <c r="Y8" s="247"/>
      <c r="Z8" s="247"/>
      <c r="AA8" s="247"/>
      <c r="AB8" s="247"/>
      <c r="AC8" s="247"/>
      <c r="AD8" s="247"/>
      <c r="AE8" s="247"/>
      <c r="AF8" s="247"/>
      <c r="AG8" s="247"/>
      <c r="AH8" s="247"/>
      <c r="AI8" s="247"/>
    </row>
    <row r="9" spans="1:35" x14ac:dyDescent="0.35">
      <c r="A9" s="249"/>
      <c r="B9" s="249"/>
      <c r="C9" s="249"/>
      <c r="D9" s="249"/>
      <c r="E9" s="249"/>
      <c r="F9" s="249"/>
      <c r="G9" s="249"/>
      <c r="H9" s="249"/>
      <c r="I9" s="249"/>
      <c r="J9" s="249"/>
      <c r="K9" s="249"/>
      <c r="L9" s="249"/>
      <c r="M9" s="249"/>
      <c r="N9" s="249"/>
      <c r="O9" s="249"/>
      <c r="P9" s="247"/>
      <c r="Q9" s="247"/>
      <c r="R9" s="247"/>
      <c r="S9" s="247"/>
      <c r="T9" s="247"/>
      <c r="U9" s="247"/>
      <c r="V9" s="247"/>
      <c r="W9" s="247"/>
      <c r="X9" s="247"/>
      <c r="Y9" s="247"/>
      <c r="Z9" s="247"/>
      <c r="AA9" s="247"/>
      <c r="AB9" s="247"/>
      <c r="AC9" s="247"/>
      <c r="AD9" s="247"/>
      <c r="AE9" s="247"/>
      <c r="AF9" s="247"/>
      <c r="AG9" s="247"/>
      <c r="AH9" s="247"/>
      <c r="AI9" s="247"/>
    </row>
    <row r="10" spans="1:35" x14ac:dyDescent="0.35">
      <c r="A10" s="249"/>
      <c r="B10" s="249"/>
      <c r="C10" s="249"/>
      <c r="D10" s="249"/>
      <c r="E10" s="249"/>
      <c r="F10" s="249"/>
      <c r="G10" s="249"/>
      <c r="H10" s="249"/>
      <c r="I10" s="249"/>
      <c r="J10" s="249"/>
      <c r="K10" s="249"/>
      <c r="L10" s="249"/>
      <c r="M10" s="249"/>
      <c r="N10" s="249"/>
      <c r="O10" s="249"/>
      <c r="P10" s="247"/>
      <c r="Q10" s="247"/>
      <c r="R10" s="247"/>
      <c r="S10" s="247"/>
      <c r="T10" s="247"/>
      <c r="U10" s="247"/>
      <c r="V10" s="247"/>
      <c r="W10" s="247"/>
      <c r="X10" s="247"/>
      <c r="Y10" s="247"/>
      <c r="Z10" s="247"/>
      <c r="AA10" s="247"/>
      <c r="AB10" s="247"/>
      <c r="AC10" s="247"/>
      <c r="AD10" s="247"/>
      <c r="AE10" s="247"/>
      <c r="AF10" s="247"/>
      <c r="AG10" s="247"/>
      <c r="AH10" s="247"/>
      <c r="AI10" s="247"/>
    </row>
    <row r="11" spans="1:35" x14ac:dyDescent="0.35">
      <c r="A11" s="249"/>
      <c r="B11" s="249"/>
      <c r="C11" s="249"/>
      <c r="D11" s="249"/>
      <c r="E11" s="249"/>
      <c r="F11" s="249"/>
      <c r="G11" s="249"/>
      <c r="H11" s="249"/>
      <c r="I11" s="249"/>
      <c r="J11" s="249"/>
      <c r="K11" s="249"/>
      <c r="L11" s="249"/>
      <c r="M11" s="249"/>
      <c r="N11" s="249"/>
      <c r="O11" s="249"/>
      <c r="P11" s="247"/>
      <c r="Q11" s="247"/>
      <c r="R11" s="247"/>
      <c r="S11" s="247"/>
      <c r="T11" s="247"/>
      <c r="U11" s="247"/>
      <c r="V11" s="247"/>
      <c r="W11" s="247"/>
      <c r="X11" s="247"/>
      <c r="Y11" s="247"/>
      <c r="Z11" s="247"/>
      <c r="AA11" s="247"/>
      <c r="AB11" s="247"/>
      <c r="AC11" s="247"/>
      <c r="AD11" s="247"/>
      <c r="AE11" s="247"/>
      <c r="AF11" s="247"/>
      <c r="AG11" s="247"/>
      <c r="AH11" s="247"/>
      <c r="AI11" s="247"/>
    </row>
    <row r="12" spans="1:35" x14ac:dyDescent="0.35">
      <c r="A12" s="249"/>
      <c r="B12" s="249"/>
      <c r="C12" s="249"/>
      <c r="D12" s="249"/>
      <c r="E12" s="249"/>
      <c r="F12" s="249"/>
      <c r="G12" s="249"/>
      <c r="H12" s="249"/>
      <c r="I12" s="249"/>
      <c r="J12" s="249"/>
      <c r="K12" s="249"/>
      <c r="L12" s="249"/>
      <c r="M12" s="249"/>
      <c r="N12" s="249"/>
      <c r="O12" s="249"/>
      <c r="P12" s="247"/>
      <c r="Q12" s="247"/>
      <c r="R12" s="247"/>
      <c r="S12" s="247"/>
      <c r="T12" s="247"/>
      <c r="U12" s="247"/>
      <c r="V12" s="247"/>
      <c r="W12" s="247"/>
      <c r="X12" s="247"/>
      <c r="Y12" s="247"/>
      <c r="Z12" s="247"/>
      <c r="AA12" s="247"/>
      <c r="AB12" s="247"/>
      <c r="AC12" s="247"/>
      <c r="AD12" s="247"/>
      <c r="AE12" s="247"/>
      <c r="AF12" s="247"/>
      <c r="AG12" s="247"/>
      <c r="AH12" s="247"/>
      <c r="AI12" s="247"/>
    </row>
    <row r="13" spans="1:35" x14ac:dyDescent="0.35">
      <c r="A13" s="249"/>
      <c r="B13" s="249"/>
      <c r="C13" s="249"/>
      <c r="D13" s="249"/>
      <c r="E13" s="249"/>
      <c r="F13" s="249"/>
      <c r="G13" s="249"/>
      <c r="H13" s="249"/>
      <c r="I13" s="249"/>
      <c r="J13" s="249"/>
      <c r="K13" s="249"/>
      <c r="L13" s="249"/>
      <c r="M13" s="249"/>
      <c r="N13" s="249"/>
      <c r="O13" s="249"/>
      <c r="P13" s="247"/>
      <c r="Q13" s="247"/>
      <c r="R13" s="247"/>
      <c r="S13" s="247"/>
      <c r="T13" s="247"/>
      <c r="U13" s="247"/>
      <c r="V13" s="247"/>
      <c r="W13" s="247"/>
      <c r="X13" s="247"/>
      <c r="Y13" s="247"/>
      <c r="Z13" s="247"/>
      <c r="AA13" s="247"/>
      <c r="AB13" s="247"/>
      <c r="AC13" s="247"/>
      <c r="AD13" s="247"/>
      <c r="AE13" s="247"/>
      <c r="AF13" s="247"/>
      <c r="AG13" s="247"/>
      <c r="AH13" s="247"/>
      <c r="AI13" s="247"/>
    </row>
    <row r="14" spans="1:35" x14ac:dyDescent="0.35">
      <c r="A14" s="249"/>
      <c r="B14" s="249"/>
      <c r="C14" s="249"/>
      <c r="D14" s="249"/>
      <c r="E14" s="249"/>
      <c r="F14" s="249"/>
      <c r="G14" s="249"/>
      <c r="H14" s="249"/>
      <c r="I14" s="249"/>
      <c r="J14" s="249"/>
      <c r="K14" s="249"/>
      <c r="L14" s="249"/>
      <c r="M14" s="249"/>
      <c r="N14" s="249"/>
      <c r="O14" s="249"/>
      <c r="P14" s="247"/>
      <c r="Q14" s="247"/>
      <c r="R14" s="247"/>
      <c r="S14" s="247"/>
      <c r="T14" s="247"/>
      <c r="U14" s="247"/>
      <c r="V14" s="247"/>
      <c r="W14" s="247"/>
      <c r="X14" s="247"/>
      <c r="Y14" s="247"/>
      <c r="Z14" s="247"/>
      <c r="AA14" s="247"/>
      <c r="AB14" s="247"/>
      <c r="AC14" s="247"/>
      <c r="AD14" s="247"/>
      <c r="AE14" s="247"/>
      <c r="AF14" s="247"/>
      <c r="AG14" s="247"/>
      <c r="AH14" s="247"/>
      <c r="AI14" s="247"/>
    </row>
    <row r="15" spans="1:35" x14ac:dyDescent="0.35">
      <c r="A15" s="249"/>
      <c r="B15" s="249"/>
      <c r="C15" s="249"/>
      <c r="D15" s="249"/>
      <c r="E15" s="249"/>
      <c r="F15" s="249"/>
      <c r="G15" s="249"/>
      <c r="H15" s="249"/>
      <c r="I15" s="249"/>
      <c r="J15" s="249"/>
      <c r="K15" s="249"/>
      <c r="L15" s="249"/>
      <c r="M15" s="249"/>
      <c r="N15" s="249"/>
      <c r="O15" s="249"/>
      <c r="P15" s="247"/>
      <c r="Q15" s="247"/>
      <c r="R15" s="247"/>
      <c r="S15" s="247"/>
      <c r="T15" s="247"/>
      <c r="U15" s="247"/>
      <c r="V15" s="247"/>
      <c r="W15" s="247"/>
      <c r="X15" s="247"/>
      <c r="Y15" s="247"/>
      <c r="Z15" s="247"/>
      <c r="AA15" s="247"/>
      <c r="AB15" s="247"/>
      <c r="AC15" s="247"/>
      <c r="AD15" s="247"/>
      <c r="AE15" s="247"/>
      <c r="AF15" s="247"/>
      <c r="AG15" s="247"/>
      <c r="AH15" s="247"/>
      <c r="AI15" s="247"/>
    </row>
    <row r="16" spans="1:35" x14ac:dyDescent="0.35">
      <c r="A16" s="249"/>
      <c r="B16" s="249"/>
      <c r="C16" s="249"/>
      <c r="D16" s="249"/>
      <c r="E16" s="249"/>
      <c r="F16" s="249"/>
      <c r="G16" s="249"/>
      <c r="H16" s="249"/>
      <c r="I16" s="249"/>
      <c r="J16" s="249"/>
      <c r="K16" s="249"/>
      <c r="L16" s="249"/>
      <c r="M16" s="249"/>
      <c r="N16" s="249"/>
      <c r="O16" s="249"/>
      <c r="P16" s="247"/>
      <c r="Q16" s="247"/>
      <c r="R16" s="247"/>
      <c r="S16" s="247"/>
      <c r="T16" s="247"/>
      <c r="U16" s="247"/>
      <c r="V16" s="247"/>
      <c r="W16" s="247"/>
      <c r="X16" s="247"/>
      <c r="Y16" s="247"/>
      <c r="Z16" s="247"/>
      <c r="AA16" s="247"/>
      <c r="AB16" s="247"/>
      <c r="AC16" s="247"/>
      <c r="AD16" s="247"/>
      <c r="AE16" s="247"/>
      <c r="AF16" s="247"/>
      <c r="AG16" s="247"/>
      <c r="AH16" s="247"/>
      <c r="AI16" s="247"/>
    </row>
    <row r="17" spans="1:35" x14ac:dyDescent="0.35">
      <c r="A17" s="249"/>
      <c r="B17" s="249"/>
      <c r="C17" s="249"/>
      <c r="D17" s="249"/>
      <c r="E17" s="249"/>
      <c r="F17" s="249"/>
      <c r="G17" s="249"/>
      <c r="H17" s="249"/>
      <c r="I17" s="249"/>
      <c r="J17" s="249"/>
      <c r="K17" s="249"/>
      <c r="L17" s="249"/>
      <c r="M17" s="249"/>
      <c r="N17" s="249"/>
      <c r="O17" s="249"/>
      <c r="P17" s="247"/>
      <c r="Q17" s="247"/>
      <c r="R17" s="247"/>
      <c r="S17" s="247"/>
      <c r="T17" s="247"/>
      <c r="U17" s="247"/>
      <c r="V17" s="247"/>
      <c r="W17" s="247"/>
      <c r="X17" s="247"/>
      <c r="Y17" s="247"/>
      <c r="Z17" s="247"/>
      <c r="AA17" s="247"/>
      <c r="AB17" s="247"/>
      <c r="AC17" s="247"/>
      <c r="AD17" s="247"/>
      <c r="AE17" s="247"/>
      <c r="AF17" s="247"/>
      <c r="AG17" s="247"/>
      <c r="AH17" s="247"/>
      <c r="AI17" s="247"/>
    </row>
    <row r="18" spans="1:35" x14ac:dyDescent="0.35">
      <c r="A18" s="249"/>
      <c r="B18" s="249"/>
      <c r="C18" s="249"/>
      <c r="D18" s="249"/>
      <c r="E18" s="249"/>
      <c r="F18" s="249"/>
      <c r="G18" s="249"/>
      <c r="H18" s="249"/>
      <c r="I18" s="249"/>
      <c r="J18" s="249"/>
      <c r="K18" s="249"/>
      <c r="L18" s="249"/>
      <c r="M18" s="249"/>
      <c r="N18" s="249"/>
      <c r="O18" s="249"/>
      <c r="P18" s="247"/>
      <c r="Q18" s="247"/>
      <c r="R18" s="247"/>
      <c r="S18" s="247"/>
      <c r="T18" s="247"/>
      <c r="U18" s="247"/>
      <c r="V18" s="247"/>
      <c r="W18" s="247"/>
      <c r="X18" s="247"/>
      <c r="Y18" s="247"/>
      <c r="Z18" s="247"/>
      <c r="AA18" s="247"/>
      <c r="AB18" s="247"/>
      <c r="AC18" s="247"/>
      <c r="AD18" s="247"/>
      <c r="AE18" s="247"/>
      <c r="AF18" s="247"/>
      <c r="AG18" s="247"/>
      <c r="AH18" s="247"/>
      <c r="AI18" s="247"/>
    </row>
    <row r="19" spans="1:35" x14ac:dyDescent="0.35">
      <c r="A19" s="249"/>
      <c r="B19" s="249"/>
      <c r="C19" s="249"/>
      <c r="D19" s="249"/>
      <c r="E19" s="249"/>
      <c r="F19" s="249"/>
      <c r="G19" s="249"/>
      <c r="H19" s="249"/>
      <c r="I19" s="249"/>
      <c r="J19" s="249"/>
      <c r="K19" s="249"/>
      <c r="L19" s="249"/>
      <c r="M19" s="249"/>
      <c r="N19" s="249"/>
      <c r="O19" s="249"/>
      <c r="P19" s="247"/>
      <c r="Q19" s="247"/>
      <c r="R19" s="247"/>
      <c r="S19" s="247"/>
      <c r="T19" s="247"/>
      <c r="U19" s="247"/>
      <c r="V19" s="247"/>
      <c r="W19" s="247"/>
      <c r="X19" s="247"/>
      <c r="Y19" s="247"/>
      <c r="Z19" s="247"/>
      <c r="AA19" s="247"/>
      <c r="AB19" s="247"/>
      <c r="AC19" s="247"/>
      <c r="AD19" s="247"/>
      <c r="AE19" s="247"/>
      <c r="AF19" s="247"/>
      <c r="AG19" s="247"/>
      <c r="AH19" s="247"/>
      <c r="AI19" s="247"/>
    </row>
    <row r="20" spans="1:35" x14ac:dyDescent="0.35">
      <c r="A20" s="249"/>
      <c r="B20" s="249"/>
      <c r="C20" s="249"/>
      <c r="D20" s="249"/>
      <c r="E20" s="249"/>
      <c r="F20" s="249"/>
      <c r="G20" s="249"/>
      <c r="H20" s="249"/>
      <c r="I20" s="249"/>
      <c r="J20" s="249"/>
      <c r="K20" s="249"/>
      <c r="L20" s="249"/>
      <c r="M20" s="249"/>
      <c r="N20" s="249"/>
      <c r="O20" s="249"/>
      <c r="P20" s="247"/>
      <c r="Q20" s="247"/>
      <c r="R20" s="247"/>
      <c r="S20" s="247"/>
      <c r="T20" s="247"/>
      <c r="U20" s="247"/>
      <c r="V20" s="247"/>
      <c r="W20" s="247"/>
      <c r="X20" s="247"/>
      <c r="Y20" s="247"/>
      <c r="Z20" s="247"/>
      <c r="AA20" s="247"/>
      <c r="AB20" s="247"/>
      <c r="AC20" s="247"/>
      <c r="AD20" s="247"/>
      <c r="AE20" s="247"/>
      <c r="AF20" s="247"/>
      <c r="AG20" s="247"/>
      <c r="AH20" s="247"/>
      <c r="AI20" s="247"/>
    </row>
    <row r="21" spans="1:35" x14ac:dyDescent="0.35">
      <c r="A21" s="249"/>
      <c r="B21" s="249"/>
      <c r="C21" s="249"/>
      <c r="D21" s="249"/>
      <c r="E21" s="249"/>
      <c r="F21" s="249"/>
      <c r="G21" s="249"/>
      <c r="H21" s="249"/>
      <c r="I21" s="249"/>
      <c r="J21" s="249"/>
      <c r="K21" s="249"/>
      <c r="L21" s="249"/>
      <c r="M21" s="249"/>
      <c r="N21" s="249"/>
      <c r="O21" s="249"/>
      <c r="P21" s="247"/>
      <c r="Q21" s="247"/>
      <c r="R21" s="247"/>
      <c r="S21" s="247"/>
      <c r="T21" s="247"/>
      <c r="U21" s="247"/>
      <c r="V21" s="247"/>
      <c r="W21" s="247"/>
      <c r="X21" s="247"/>
      <c r="Y21" s="247"/>
      <c r="Z21" s="247"/>
      <c r="AA21" s="247"/>
      <c r="AB21" s="247"/>
      <c r="AC21" s="247"/>
      <c r="AD21" s="247"/>
      <c r="AE21" s="247"/>
      <c r="AF21" s="247"/>
      <c r="AG21" s="247"/>
      <c r="AH21" s="247"/>
      <c r="AI21" s="247"/>
    </row>
    <row r="22" spans="1:35" x14ac:dyDescent="0.35">
      <c r="A22" s="249"/>
      <c r="B22" s="249"/>
      <c r="C22" s="249"/>
      <c r="D22" s="249"/>
      <c r="E22" s="249"/>
      <c r="F22" s="249"/>
      <c r="G22" s="249"/>
      <c r="H22" s="249"/>
      <c r="I22" s="249"/>
      <c r="J22" s="249"/>
      <c r="K22" s="249"/>
      <c r="L22" s="249"/>
      <c r="M22" s="249"/>
      <c r="N22" s="249"/>
      <c r="O22" s="249"/>
      <c r="P22" s="247"/>
      <c r="Q22" s="247"/>
      <c r="R22" s="247"/>
      <c r="S22" s="247"/>
      <c r="T22" s="247"/>
      <c r="U22" s="247"/>
      <c r="V22" s="247"/>
      <c r="W22" s="247"/>
      <c r="X22" s="247"/>
      <c r="Y22" s="247"/>
      <c r="Z22" s="247"/>
      <c r="AA22" s="247"/>
      <c r="AB22" s="247"/>
      <c r="AC22" s="247"/>
      <c r="AD22" s="247"/>
      <c r="AE22" s="247"/>
      <c r="AF22" s="247"/>
      <c r="AG22" s="247"/>
      <c r="AH22" s="247"/>
      <c r="AI22" s="247"/>
    </row>
    <row r="23" spans="1:35" x14ac:dyDescent="0.35">
      <c r="A23" s="249"/>
      <c r="B23" s="249"/>
      <c r="C23" s="249"/>
      <c r="D23" s="249"/>
      <c r="E23" s="249"/>
      <c r="F23" s="249"/>
      <c r="G23" s="249"/>
      <c r="H23" s="249"/>
      <c r="I23" s="249"/>
      <c r="J23" s="249"/>
      <c r="K23" s="249"/>
      <c r="L23" s="249"/>
      <c r="M23" s="249"/>
      <c r="N23" s="249"/>
      <c r="O23" s="249"/>
      <c r="P23" s="247"/>
      <c r="Q23" s="247"/>
      <c r="R23" s="247"/>
      <c r="S23" s="247"/>
      <c r="T23" s="247"/>
      <c r="U23" s="247"/>
      <c r="V23" s="247"/>
      <c r="W23" s="247"/>
      <c r="X23" s="247"/>
      <c r="Y23" s="247"/>
      <c r="Z23" s="247"/>
      <c r="AA23" s="247"/>
      <c r="AB23" s="247"/>
      <c r="AC23" s="247"/>
      <c r="AD23" s="247"/>
      <c r="AE23" s="247"/>
      <c r="AF23" s="247"/>
      <c r="AG23" s="247"/>
      <c r="AH23" s="247"/>
      <c r="AI23" s="247"/>
    </row>
    <row r="24" spans="1:35" x14ac:dyDescent="0.35">
      <c r="A24" s="249"/>
      <c r="B24" s="249"/>
      <c r="C24" s="249"/>
      <c r="D24" s="249"/>
      <c r="E24" s="249"/>
      <c r="F24" s="249"/>
      <c r="G24" s="249"/>
      <c r="H24" s="249"/>
      <c r="I24" s="249"/>
      <c r="J24" s="249"/>
      <c r="K24" s="249"/>
      <c r="L24" s="249"/>
      <c r="M24" s="249"/>
      <c r="N24" s="249"/>
      <c r="O24" s="249"/>
      <c r="P24" s="247"/>
      <c r="Q24" s="247"/>
      <c r="R24" s="247"/>
      <c r="S24" s="247"/>
      <c r="T24" s="247"/>
      <c r="U24" s="247"/>
      <c r="V24" s="247"/>
      <c r="W24" s="247"/>
      <c r="X24" s="247"/>
      <c r="Y24" s="247"/>
      <c r="Z24" s="247"/>
      <c r="AA24" s="247"/>
      <c r="AB24" s="247"/>
      <c r="AC24" s="247"/>
      <c r="AD24" s="247"/>
      <c r="AE24" s="247"/>
      <c r="AF24" s="247"/>
      <c r="AG24" s="247"/>
      <c r="AH24" s="247"/>
      <c r="AI24" s="247"/>
    </row>
    <row r="25" spans="1:35" x14ac:dyDescent="0.35">
      <c r="A25" s="249"/>
      <c r="B25" s="249"/>
      <c r="C25" s="249"/>
      <c r="D25" s="249"/>
      <c r="E25" s="249"/>
      <c r="F25" s="249"/>
      <c r="G25" s="249"/>
      <c r="H25" s="249"/>
      <c r="I25" s="249"/>
      <c r="J25" s="249"/>
      <c r="K25" s="249"/>
      <c r="L25" s="249"/>
      <c r="M25" s="249"/>
      <c r="N25" s="249"/>
      <c r="O25" s="249"/>
      <c r="P25" s="247"/>
      <c r="Q25" s="247"/>
      <c r="R25" s="247"/>
      <c r="S25" s="247"/>
      <c r="T25" s="247"/>
      <c r="U25" s="247"/>
      <c r="V25" s="247"/>
      <c r="W25" s="247"/>
      <c r="X25" s="247"/>
      <c r="Y25" s="247"/>
      <c r="Z25" s="247"/>
      <c r="AA25" s="247"/>
      <c r="AB25" s="247"/>
      <c r="AC25" s="247"/>
      <c r="AD25" s="247"/>
      <c r="AE25" s="247"/>
      <c r="AF25" s="247"/>
      <c r="AG25" s="247"/>
      <c r="AH25" s="247"/>
      <c r="AI25" s="247"/>
    </row>
    <row r="26" spans="1:35" x14ac:dyDescent="0.35">
      <c r="A26" s="288"/>
      <c r="B26" s="288"/>
      <c r="C26" s="288"/>
      <c r="D26" s="288"/>
      <c r="E26" s="288"/>
      <c r="F26" s="288"/>
      <c r="G26" s="288"/>
      <c r="H26" s="288"/>
      <c r="I26" s="288"/>
      <c r="J26" s="288"/>
      <c r="K26" s="288"/>
      <c r="L26" s="288"/>
      <c r="M26" s="288"/>
      <c r="N26" s="288"/>
      <c r="O26" s="288"/>
      <c r="P26" s="247"/>
      <c r="Q26" s="247"/>
      <c r="R26" s="247"/>
      <c r="S26" s="247"/>
      <c r="T26" s="247"/>
      <c r="U26" s="247"/>
      <c r="V26" s="247"/>
      <c r="W26" s="247"/>
      <c r="X26" s="247"/>
      <c r="Y26" s="247"/>
      <c r="Z26" s="247"/>
      <c r="AA26" s="247"/>
      <c r="AB26" s="247"/>
      <c r="AC26" s="247"/>
      <c r="AD26" s="247"/>
      <c r="AE26" s="247"/>
      <c r="AF26" s="247"/>
      <c r="AG26" s="247"/>
      <c r="AH26" s="247"/>
      <c r="AI26" s="247"/>
    </row>
    <row r="27" spans="1:35" x14ac:dyDescent="0.35">
      <c r="A27" s="249"/>
      <c r="B27" s="249"/>
      <c r="C27" s="249"/>
      <c r="D27" s="249"/>
      <c r="E27" s="249"/>
      <c r="F27" s="249"/>
      <c r="G27" s="249"/>
      <c r="H27" s="249"/>
      <c r="I27" s="249"/>
      <c r="J27" s="249"/>
      <c r="K27" s="249"/>
      <c r="L27" s="249"/>
      <c r="M27" s="249"/>
      <c r="N27" s="249"/>
      <c r="O27" s="249"/>
      <c r="P27" s="247"/>
      <c r="Q27" s="247"/>
      <c r="R27" s="247"/>
      <c r="S27" s="247"/>
      <c r="T27" s="247"/>
      <c r="U27" s="247"/>
      <c r="V27" s="247"/>
      <c r="W27" s="247"/>
      <c r="X27" s="247"/>
      <c r="Y27" s="247"/>
      <c r="Z27" s="247"/>
      <c r="AA27" s="247"/>
      <c r="AB27" s="247"/>
      <c r="AC27" s="247"/>
      <c r="AD27" s="247"/>
      <c r="AE27" s="247"/>
      <c r="AF27" s="247"/>
      <c r="AG27" s="247"/>
      <c r="AH27" s="247"/>
      <c r="AI27" s="247"/>
    </row>
    <row r="28" spans="1:35" x14ac:dyDescent="0.35">
      <c r="A28" s="249"/>
      <c r="B28" s="249"/>
      <c r="C28" s="249"/>
      <c r="D28" s="249"/>
      <c r="E28" s="249"/>
      <c r="F28" s="249"/>
      <c r="G28" s="249"/>
      <c r="H28" s="249"/>
      <c r="I28" s="249"/>
      <c r="J28" s="249"/>
      <c r="K28" s="249"/>
      <c r="L28" s="249"/>
      <c r="M28" s="249"/>
      <c r="N28" s="249"/>
      <c r="O28" s="249"/>
      <c r="P28" s="247"/>
      <c r="Q28" s="247"/>
      <c r="R28" s="247"/>
      <c r="S28" s="247"/>
      <c r="T28" s="247"/>
      <c r="U28" s="247"/>
      <c r="V28" s="247"/>
      <c r="W28" s="247"/>
      <c r="X28" s="247"/>
      <c r="Y28" s="247"/>
      <c r="Z28" s="247"/>
      <c r="AA28" s="247"/>
      <c r="AB28" s="247"/>
      <c r="AC28" s="247"/>
      <c r="AD28" s="247"/>
      <c r="AE28" s="247"/>
      <c r="AF28" s="247"/>
      <c r="AG28" s="247"/>
      <c r="AH28" s="247"/>
      <c r="AI28" s="247"/>
    </row>
    <row r="29" spans="1:35" x14ac:dyDescent="0.35">
      <c r="A29" s="249"/>
      <c r="B29" s="249"/>
      <c r="C29" s="249"/>
      <c r="D29" s="249"/>
      <c r="E29" s="249"/>
      <c r="F29" s="249"/>
      <c r="G29" s="249"/>
      <c r="H29" s="249"/>
      <c r="I29" s="249"/>
      <c r="J29" s="249"/>
      <c r="K29" s="249"/>
      <c r="L29" s="249"/>
      <c r="M29" s="249"/>
      <c r="N29" s="249"/>
      <c r="O29" s="249"/>
      <c r="P29" s="247"/>
      <c r="Q29" s="247"/>
      <c r="R29" s="247"/>
      <c r="S29" s="247"/>
      <c r="T29" s="247"/>
      <c r="U29" s="247"/>
      <c r="V29" s="247"/>
      <c r="W29" s="247"/>
      <c r="X29" s="247"/>
      <c r="Y29" s="247"/>
      <c r="Z29" s="247"/>
      <c r="AA29" s="247"/>
      <c r="AB29" s="247"/>
      <c r="AC29" s="247"/>
      <c r="AD29" s="247"/>
      <c r="AE29" s="247"/>
      <c r="AF29" s="247"/>
      <c r="AG29" s="247"/>
      <c r="AH29" s="247"/>
      <c r="AI29" s="247"/>
    </row>
    <row r="30" spans="1:35" x14ac:dyDescent="0.35">
      <c r="A30" s="249"/>
      <c r="B30" s="249"/>
      <c r="C30" s="249"/>
      <c r="D30" s="249"/>
      <c r="E30" s="249"/>
      <c r="F30" s="249"/>
      <c r="G30" s="249"/>
      <c r="H30" s="249"/>
      <c r="I30" s="249"/>
      <c r="J30" s="249"/>
      <c r="K30" s="249"/>
      <c r="L30" s="249"/>
      <c r="M30" s="249"/>
      <c r="N30" s="249"/>
      <c r="O30" s="249"/>
      <c r="P30" s="247"/>
      <c r="Q30" s="247"/>
      <c r="R30" s="247"/>
      <c r="S30" s="247"/>
      <c r="T30" s="247"/>
      <c r="U30" s="247"/>
      <c r="V30" s="247"/>
      <c r="W30" s="247"/>
      <c r="X30" s="247"/>
      <c r="Y30" s="247"/>
      <c r="Z30" s="247"/>
      <c r="AA30" s="247"/>
      <c r="AB30" s="247"/>
      <c r="AC30" s="247"/>
      <c r="AD30" s="247"/>
      <c r="AE30" s="247"/>
      <c r="AF30" s="247"/>
      <c r="AG30" s="247"/>
      <c r="AH30" s="247"/>
      <c r="AI30" s="247"/>
    </row>
    <row r="31" spans="1:35" x14ac:dyDescent="0.35">
      <c r="A31" s="249"/>
      <c r="B31" s="249"/>
      <c r="C31" s="249"/>
      <c r="D31" s="249"/>
      <c r="E31" s="249"/>
      <c r="F31" s="249"/>
      <c r="G31" s="249"/>
      <c r="H31" s="249"/>
      <c r="I31" s="249"/>
      <c r="J31" s="249"/>
      <c r="K31" s="249"/>
      <c r="L31" s="249"/>
      <c r="M31" s="249"/>
      <c r="N31" s="249"/>
      <c r="O31" s="249"/>
      <c r="P31" s="247"/>
      <c r="Q31" s="247"/>
      <c r="R31" s="247"/>
      <c r="S31" s="247"/>
      <c r="T31" s="247"/>
      <c r="U31" s="247"/>
      <c r="V31" s="247"/>
      <c r="W31" s="247"/>
      <c r="X31" s="247"/>
      <c r="Y31" s="247"/>
      <c r="Z31" s="247"/>
      <c r="AA31" s="247"/>
      <c r="AB31" s="247"/>
      <c r="AC31" s="247"/>
      <c r="AD31" s="247"/>
      <c r="AE31" s="247"/>
      <c r="AF31" s="247"/>
      <c r="AG31" s="247"/>
      <c r="AH31" s="247"/>
      <c r="AI31" s="247"/>
    </row>
    <row r="32" spans="1:35" x14ac:dyDescent="0.35">
      <c r="A32" s="249"/>
      <c r="B32" s="249"/>
      <c r="C32" s="249"/>
      <c r="D32" s="249"/>
      <c r="E32" s="249"/>
      <c r="F32" s="249"/>
      <c r="G32" s="249"/>
      <c r="H32" s="249"/>
      <c r="I32" s="249"/>
      <c r="J32" s="249"/>
      <c r="K32" s="249"/>
      <c r="L32" s="249"/>
      <c r="M32" s="249"/>
      <c r="N32" s="249"/>
      <c r="O32" s="249"/>
      <c r="P32" s="247"/>
      <c r="Q32" s="247"/>
      <c r="R32" s="247"/>
      <c r="S32" s="247"/>
      <c r="T32" s="247"/>
      <c r="U32" s="247"/>
      <c r="V32" s="247"/>
      <c r="W32" s="247"/>
      <c r="X32" s="247"/>
      <c r="Y32" s="247"/>
      <c r="Z32" s="247"/>
      <c r="AA32" s="247"/>
      <c r="AB32" s="247"/>
      <c r="AC32" s="247"/>
      <c r="AD32" s="247"/>
      <c r="AE32" s="247"/>
      <c r="AF32" s="247"/>
      <c r="AG32" s="247"/>
      <c r="AH32" s="247"/>
      <c r="AI32" s="247"/>
    </row>
    <row r="33" spans="1:35" x14ac:dyDescent="0.35">
      <c r="A33" s="249"/>
      <c r="B33" s="249"/>
      <c r="C33" s="249"/>
      <c r="D33" s="249"/>
      <c r="E33" s="249"/>
      <c r="F33" s="249"/>
      <c r="G33" s="249"/>
      <c r="H33" s="249"/>
      <c r="I33" s="249"/>
      <c r="J33" s="249"/>
      <c r="K33" s="249"/>
      <c r="L33" s="249"/>
      <c r="M33" s="249"/>
      <c r="N33" s="249"/>
      <c r="O33" s="249"/>
      <c r="P33" s="247"/>
      <c r="Q33" s="247"/>
      <c r="R33" s="247"/>
      <c r="S33" s="247"/>
      <c r="T33" s="247"/>
      <c r="U33" s="247"/>
      <c r="V33" s="247"/>
      <c r="W33" s="247"/>
      <c r="X33" s="247"/>
      <c r="Y33" s="247"/>
      <c r="Z33" s="247"/>
      <c r="AA33" s="247"/>
      <c r="AB33" s="247"/>
      <c r="AC33" s="247"/>
      <c r="AD33" s="247"/>
      <c r="AE33" s="247"/>
      <c r="AF33" s="247"/>
      <c r="AG33" s="247"/>
      <c r="AH33" s="247"/>
      <c r="AI33" s="247"/>
    </row>
    <row r="34" spans="1:35" x14ac:dyDescent="0.35">
      <c r="A34" s="249"/>
      <c r="B34" s="249"/>
      <c r="C34" s="249"/>
      <c r="D34" s="249"/>
      <c r="E34" s="249"/>
      <c r="F34" s="249"/>
      <c r="G34" s="249"/>
      <c r="H34" s="249"/>
      <c r="I34" s="249"/>
      <c r="J34" s="249"/>
      <c r="K34" s="249"/>
      <c r="L34" s="249"/>
      <c r="M34" s="249"/>
      <c r="N34" s="249"/>
      <c r="O34" s="249"/>
      <c r="P34" s="247"/>
      <c r="Q34" s="247"/>
      <c r="R34" s="247"/>
      <c r="S34" s="247"/>
      <c r="T34" s="247"/>
      <c r="U34" s="247"/>
      <c r="V34" s="247"/>
      <c r="W34" s="247"/>
      <c r="X34" s="247"/>
      <c r="Y34" s="247"/>
      <c r="Z34" s="247"/>
      <c r="AA34" s="247"/>
      <c r="AB34" s="247"/>
      <c r="AC34" s="247"/>
      <c r="AD34" s="247"/>
      <c r="AE34" s="247"/>
      <c r="AF34" s="247"/>
      <c r="AG34" s="247"/>
      <c r="AH34" s="247"/>
      <c r="AI34" s="247"/>
    </row>
    <row r="35" spans="1:35" x14ac:dyDescent="0.35">
      <c r="A35" s="249"/>
      <c r="B35" s="249"/>
      <c r="C35" s="249"/>
      <c r="D35" s="249"/>
      <c r="E35" s="249"/>
      <c r="F35" s="249"/>
      <c r="G35" s="249"/>
      <c r="H35" s="249"/>
      <c r="I35" s="249"/>
      <c r="J35" s="249"/>
      <c r="K35" s="249"/>
      <c r="L35" s="249"/>
      <c r="M35" s="249"/>
      <c r="N35" s="249"/>
      <c r="O35" s="249"/>
      <c r="P35" s="247"/>
      <c r="Q35" s="247"/>
      <c r="R35" s="247"/>
      <c r="S35" s="247"/>
      <c r="T35" s="247"/>
      <c r="U35" s="247"/>
      <c r="V35" s="247"/>
      <c r="W35" s="247"/>
      <c r="X35" s="247"/>
      <c r="Y35" s="247"/>
      <c r="Z35" s="247"/>
      <c r="AA35" s="247"/>
      <c r="AB35" s="247"/>
      <c r="AC35" s="247"/>
      <c r="AD35" s="247"/>
      <c r="AE35" s="247"/>
      <c r="AF35" s="247"/>
      <c r="AG35" s="247"/>
      <c r="AH35" s="247"/>
      <c r="AI35" s="247"/>
    </row>
    <row r="36" spans="1:35" x14ac:dyDescent="0.35">
      <c r="A36" s="249"/>
      <c r="B36" s="249"/>
      <c r="C36" s="249"/>
      <c r="D36" s="249"/>
      <c r="E36" s="249"/>
      <c r="F36" s="249"/>
      <c r="G36" s="249"/>
      <c r="H36" s="249"/>
      <c r="I36" s="249"/>
      <c r="J36" s="249"/>
      <c r="K36" s="249"/>
      <c r="L36" s="249"/>
      <c r="M36" s="249"/>
      <c r="N36" s="249"/>
      <c r="O36" s="249"/>
      <c r="P36" s="247"/>
      <c r="Q36" s="247"/>
      <c r="R36" s="247"/>
      <c r="S36" s="247"/>
      <c r="T36" s="247"/>
      <c r="U36" s="247"/>
      <c r="V36" s="247"/>
      <c r="W36" s="247"/>
      <c r="X36" s="247"/>
      <c r="Y36" s="247"/>
      <c r="Z36" s="247"/>
      <c r="AA36" s="247"/>
      <c r="AB36" s="247"/>
      <c r="AC36" s="247"/>
      <c r="AD36" s="247"/>
      <c r="AE36" s="247"/>
      <c r="AF36" s="247"/>
      <c r="AG36" s="247"/>
      <c r="AH36" s="247"/>
      <c r="AI36" s="247"/>
    </row>
    <row r="37" spans="1:35" x14ac:dyDescent="0.35">
      <c r="A37" s="249"/>
      <c r="B37" s="249"/>
      <c r="C37" s="249"/>
      <c r="D37" s="249"/>
      <c r="E37" s="249"/>
      <c r="F37" s="249"/>
      <c r="G37" s="249"/>
      <c r="H37" s="249"/>
      <c r="I37" s="249"/>
      <c r="J37" s="249"/>
      <c r="K37" s="249"/>
      <c r="L37" s="249"/>
      <c r="M37" s="249"/>
      <c r="N37" s="249"/>
      <c r="O37" s="249"/>
      <c r="P37" s="247"/>
      <c r="Q37" s="247"/>
      <c r="R37" s="247"/>
      <c r="S37" s="247"/>
      <c r="T37" s="247"/>
      <c r="U37" s="247"/>
      <c r="V37" s="247"/>
      <c r="W37" s="247"/>
      <c r="X37" s="247"/>
      <c r="Y37" s="247"/>
      <c r="Z37" s="247"/>
      <c r="AA37" s="247"/>
      <c r="AB37" s="247"/>
      <c r="AC37" s="247"/>
      <c r="AD37" s="247"/>
      <c r="AE37" s="247"/>
      <c r="AF37" s="247"/>
      <c r="AG37" s="247"/>
      <c r="AH37" s="247"/>
      <c r="AI37" s="247"/>
    </row>
    <row r="38" spans="1:35" x14ac:dyDescent="0.35">
      <c r="A38" s="249"/>
      <c r="B38" s="249"/>
      <c r="C38" s="249"/>
      <c r="D38" s="249"/>
      <c r="E38" s="249"/>
      <c r="F38" s="249"/>
      <c r="G38" s="249"/>
      <c r="H38" s="249"/>
      <c r="I38" s="249"/>
      <c r="J38" s="249"/>
      <c r="K38" s="249"/>
      <c r="L38" s="249"/>
      <c r="M38" s="249"/>
      <c r="N38" s="249"/>
      <c r="O38" s="249"/>
      <c r="P38" s="247"/>
      <c r="Q38" s="247"/>
      <c r="R38" s="247"/>
      <c r="S38" s="247"/>
      <c r="T38" s="247"/>
      <c r="U38" s="247"/>
      <c r="V38" s="247"/>
      <c r="W38" s="247"/>
      <c r="X38" s="247"/>
      <c r="Y38" s="247"/>
      <c r="Z38" s="247"/>
      <c r="AA38" s="247"/>
      <c r="AB38" s="247"/>
      <c r="AC38" s="247"/>
      <c r="AD38" s="247"/>
      <c r="AE38" s="247"/>
      <c r="AF38" s="247"/>
      <c r="AG38" s="247"/>
      <c r="AH38" s="247"/>
      <c r="AI38" s="247"/>
    </row>
    <row r="39" spans="1:35" x14ac:dyDescent="0.35">
      <c r="A39" s="249"/>
      <c r="B39" s="249"/>
      <c r="C39" s="249"/>
      <c r="D39" s="249"/>
      <c r="E39" s="249"/>
      <c r="F39" s="249"/>
      <c r="G39" s="249"/>
      <c r="H39" s="249"/>
      <c r="I39" s="249"/>
      <c r="J39" s="249"/>
      <c r="K39" s="249"/>
      <c r="L39" s="249"/>
      <c r="M39" s="249"/>
      <c r="N39" s="249"/>
      <c r="O39" s="249"/>
      <c r="P39" s="247"/>
      <c r="Q39" s="247"/>
      <c r="R39" s="247"/>
      <c r="S39" s="247"/>
      <c r="T39" s="247"/>
      <c r="U39" s="247"/>
      <c r="V39" s="247"/>
      <c r="W39" s="247"/>
      <c r="X39" s="247"/>
      <c r="Y39" s="247"/>
      <c r="Z39" s="247"/>
      <c r="AA39" s="247"/>
      <c r="AB39" s="247"/>
      <c r="AC39" s="247"/>
      <c r="AD39" s="247"/>
      <c r="AE39" s="247"/>
      <c r="AF39" s="247"/>
      <c r="AG39" s="247"/>
      <c r="AH39" s="247"/>
      <c r="AI39" s="247"/>
    </row>
    <row r="40" spans="1:35" x14ac:dyDescent="0.35">
      <c r="A40" s="249"/>
      <c r="B40" s="249"/>
      <c r="C40" s="249"/>
      <c r="D40" s="249"/>
      <c r="E40" s="249"/>
      <c r="F40" s="249"/>
      <c r="G40" s="249"/>
      <c r="H40" s="249"/>
      <c r="I40" s="249"/>
      <c r="J40" s="249"/>
      <c r="K40" s="249"/>
      <c r="L40" s="249"/>
      <c r="M40" s="249"/>
      <c r="N40" s="249"/>
      <c r="O40" s="249"/>
      <c r="P40" s="247"/>
      <c r="Q40" s="247"/>
      <c r="R40" s="247"/>
      <c r="S40" s="247"/>
      <c r="T40" s="247"/>
      <c r="U40" s="247"/>
      <c r="V40" s="247"/>
      <c r="W40" s="247"/>
      <c r="X40" s="247"/>
      <c r="Y40" s="247"/>
      <c r="Z40" s="247"/>
      <c r="AA40" s="247"/>
      <c r="AB40" s="247"/>
      <c r="AC40" s="247"/>
      <c r="AD40" s="247"/>
      <c r="AE40" s="247"/>
      <c r="AF40" s="247"/>
      <c r="AG40" s="247"/>
      <c r="AH40" s="247"/>
      <c r="AI40" s="247"/>
    </row>
    <row r="41" spans="1:35" x14ac:dyDescent="0.35">
      <c r="A41" s="249"/>
      <c r="B41" s="249"/>
      <c r="C41" s="249"/>
      <c r="D41" s="249"/>
      <c r="E41" s="249"/>
      <c r="F41" s="249"/>
      <c r="G41" s="249"/>
      <c r="H41" s="249"/>
      <c r="I41" s="249"/>
      <c r="J41" s="249"/>
      <c r="K41" s="249"/>
      <c r="L41" s="249"/>
      <c r="M41" s="249"/>
      <c r="N41" s="249"/>
      <c r="O41" s="249"/>
      <c r="P41" s="247"/>
      <c r="Q41" s="247"/>
      <c r="R41" s="247"/>
      <c r="S41" s="247"/>
      <c r="T41" s="247"/>
      <c r="U41" s="247"/>
      <c r="V41" s="247"/>
      <c r="W41" s="247"/>
      <c r="X41" s="247"/>
      <c r="Y41" s="247"/>
      <c r="Z41" s="247"/>
      <c r="AA41" s="247"/>
      <c r="AB41" s="247"/>
      <c r="AC41" s="247"/>
      <c r="AD41" s="247"/>
      <c r="AE41" s="247"/>
      <c r="AF41" s="247"/>
      <c r="AG41" s="247"/>
      <c r="AH41" s="247"/>
      <c r="AI41" s="247"/>
    </row>
    <row r="42" spans="1:35" x14ac:dyDescent="0.35">
      <c r="A42" s="249"/>
      <c r="B42" s="249"/>
      <c r="C42" s="249"/>
      <c r="D42" s="249"/>
      <c r="E42" s="249"/>
      <c r="F42" s="249"/>
      <c r="G42" s="249"/>
      <c r="H42" s="249"/>
      <c r="I42" s="249"/>
      <c r="J42" s="249"/>
      <c r="K42" s="249"/>
      <c r="L42" s="249"/>
      <c r="M42" s="249"/>
      <c r="N42" s="249"/>
      <c r="O42" s="249"/>
      <c r="P42" s="247"/>
      <c r="Q42" s="247"/>
      <c r="R42" s="247"/>
      <c r="S42" s="247"/>
      <c r="T42" s="247"/>
      <c r="U42" s="247"/>
      <c r="V42" s="247"/>
      <c r="W42" s="247"/>
      <c r="X42" s="247"/>
      <c r="Y42" s="247"/>
      <c r="Z42" s="247"/>
      <c r="AA42" s="247"/>
      <c r="AB42" s="247"/>
      <c r="AC42" s="247"/>
      <c r="AD42" s="247"/>
      <c r="AE42" s="247"/>
      <c r="AF42" s="247"/>
      <c r="AG42" s="247"/>
      <c r="AH42" s="247"/>
      <c r="AI42" s="247"/>
    </row>
    <row r="43" spans="1:35" x14ac:dyDescent="0.35">
      <c r="A43" s="249"/>
      <c r="B43" s="249"/>
      <c r="C43" s="249"/>
      <c r="D43" s="249"/>
      <c r="E43" s="249"/>
      <c r="F43" s="249"/>
      <c r="G43" s="249"/>
      <c r="H43" s="249"/>
      <c r="I43" s="249"/>
      <c r="J43" s="249"/>
      <c r="K43" s="249"/>
      <c r="L43" s="249"/>
      <c r="M43" s="249"/>
      <c r="N43" s="249"/>
      <c r="O43" s="249"/>
      <c r="P43" s="247"/>
      <c r="Q43" s="247"/>
      <c r="R43" s="247"/>
      <c r="S43" s="247"/>
      <c r="T43" s="247"/>
      <c r="U43" s="247"/>
      <c r="V43" s="247"/>
      <c r="W43" s="247"/>
      <c r="X43" s="247"/>
      <c r="Y43" s="247"/>
      <c r="Z43" s="247"/>
      <c r="AA43" s="247"/>
      <c r="AB43" s="247"/>
      <c r="AC43" s="247"/>
      <c r="AD43" s="247"/>
      <c r="AE43" s="247"/>
      <c r="AF43" s="247"/>
      <c r="AG43" s="247"/>
      <c r="AH43" s="247"/>
      <c r="AI43" s="247"/>
    </row>
    <row r="44" spans="1:35" x14ac:dyDescent="0.35">
      <c r="A44" s="249"/>
      <c r="B44" s="249"/>
      <c r="C44" s="249"/>
      <c r="D44" s="249"/>
      <c r="E44" s="249"/>
      <c r="F44" s="249"/>
      <c r="G44" s="249"/>
      <c r="H44" s="249"/>
      <c r="I44" s="249"/>
      <c r="J44" s="249"/>
      <c r="K44" s="249"/>
      <c r="L44" s="249"/>
      <c r="M44" s="249"/>
      <c r="N44" s="249"/>
      <c r="O44" s="249"/>
      <c r="P44" s="247"/>
      <c r="Q44" s="247"/>
      <c r="R44" s="247"/>
      <c r="S44" s="247"/>
      <c r="T44" s="247"/>
      <c r="U44" s="247"/>
      <c r="V44" s="247"/>
      <c r="W44" s="247"/>
      <c r="X44" s="247"/>
      <c r="Y44" s="247"/>
      <c r="Z44" s="247"/>
      <c r="AA44" s="247"/>
      <c r="AB44" s="247"/>
      <c r="AC44" s="247"/>
      <c r="AD44" s="247"/>
      <c r="AE44" s="247"/>
      <c r="AF44" s="247"/>
      <c r="AG44" s="247"/>
      <c r="AH44" s="247"/>
      <c r="AI44" s="247"/>
    </row>
    <row r="45" spans="1:35" x14ac:dyDescent="0.35">
      <c r="A45" s="249"/>
      <c r="B45" s="249"/>
      <c r="C45" s="249"/>
      <c r="D45" s="249"/>
      <c r="E45" s="249"/>
      <c r="F45" s="249"/>
      <c r="G45" s="249"/>
      <c r="H45" s="249"/>
      <c r="I45" s="249"/>
      <c r="J45" s="249"/>
      <c r="K45" s="249"/>
      <c r="L45" s="249"/>
      <c r="M45" s="249"/>
      <c r="N45" s="249"/>
      <c r="O45" s="249"/>
      <c r="P45" s="247"/>
      <c r="Q45" s="247"/>
      <c r="R45" s="247"/>
      <c r="S45" s="247"/>
      <c r="T45" s="247"/>
      <c r="U45" s="247"/>
      <c r="V45" s="247"/>
      <c r="W45" s="247"/>
      <c r="X45" s="247"/>
      <c r="Y45" s="247"/>
      <c r="Z45" s="247"/>
      <c r="AA45" s="247"/>
      <c r="AB45" s="247"/>
      <c r="AC45" s="247"/>
      <c r="AD45" s="247"/>
      <c r="AE45" s="247"/>
      <c r="AF45" s="247"/>
      <c r="AG45" s="247"/>
      <c r="AH45" s="247"/>
      <c r="AI45" s="247"/>
    </row>
    <row r="46" spans="1:35" x14ac:dyDescent="0.35">
      <c r="A46" s="249"/>
      <c r="B46" s="249"/>
      <c r="C46" s="249"/>
      <c r="D46" s="249"/>
      <c r="E46" s="249"/>
      <c r="F46" s="249"/>
      <c r="G46" s="249"/>
      <c r="H46" s="249"/>
      <c r="I46" s="249"/>
      <c r="J46" s="249"/>
      <c r="K46" s="249"/>
      <c r="L46" s="249"/>
      <c r="M46" s="249"/>
      <c r="N46" s="249"/>
      <c r="O46" s="249"/>
      <c r="P46" s="247"/>
      <c r="Q46" s="247"/>
      <c r="R46" s="247"/>
      <c r="S46" s="247"/>
      <c r="T46" s="247"/>
      <c r="U46" s="247"/>
      <c r="V46" s="247"/>
      <c r="W46" s="247"/>
      <c r="X46" s="247"/>
      <c r="Y46" s="247"/>
      <c r="Z46" s="247"/>
      <c r="AA46" s="247"/>
      <c r="AB46" s="247"/>
      <c r="AC46" s="247"/>
      <c r="AD46" s="247"/>
      <c r="AE46" s="247"/>
      <c r="AF46" s="247"/>
      <c r="AG46" s="247"/>
      <c r="AH46" s="247"/>
      <c r="AI46" s="247"/>
    </row>
    <row r="47" spans="1:35" x14ac:dyDescent="0.35">
      <c r="A47" s="249"/>
      <c r="B47" s="249"/>
      <c r="C47" s="249"/>
      <c r="D47" s="249"/>
      <c r="E47" s="249"/>
      <c r="F47" s="249"/>
      <c r="G47" s="249"/>
      <c r="H47" s="249"/>
      <c r="I47" s="249"/>
      <c r="J47" s="249"/>
      <c r="K47" s="249"/>
      <c r="L47" s="249"/>
      <c r="M47" s="249"/>
      <c r="N47" s="249"/>
      <c r="O47" s="249"/>
      <c r="P47" s="247"/>
      <c r="Q47" s="247"/>
      <c r="R47" s="247"/>
      <c r="S47" s="247"/>
      <c r="T47" s="247"/>
      <c r="U47" s="247"/>
      <c r="V47" s="247"/>
      <c r="W47" s="247"/>
      <c r="X47" s="247"/>
      <c r="Y47" s="247"/>
      <c r="Z47" s="247"/>
      <c r="AA47" s="247"/>
      <c r="AB47" s="247"/>
      <c r="AC47" s="247"/>
      <c r="AD47" s="247"/>
      <c r="AE47" s="247"/>
      <c r="AF47" s="247"/>
      <c r="AG47" s="247"/>
      <c r="AH47" s="247"/>
      <c r="AI47" s="247"/>
    </row>
    <row r="48" spans="1:35" x14ac:dyDescent="0.35">
      <c r="A48" s="249"/>
      <c r="B48" s="249"/>
      <c r="C48" s="249"/>
      <c r="D48" s="249"/>
      <c r="E48" s="249"/>
      <c r="F48" s="249"/>
      <c r="G48" s="249"/>
      <c r="H48" s="249"/>
      <c r="I48" s="249"/>
      <c r="J48" s="249"/>
      <c r="K48" s="249"/>
      <c r="L48" s="249"/>
      <c r="M48" s="249"/>
      <c r="N48" s="249"/>
      <c r="O48" s="249"/>
      <c r="P48" s="247"/>
      <c r="Q48" s="247"/>
      <c r="R48" s="247"/>
      <c r="S48" s="247"/>
      <c r="T48" s="247"/>
      <c r="U48" s="247"/>
      <c r="V48" s="247"/>
      <c r="W48" s="247"/>
      <c r="X48" s="247"/>
      <c r="Y48" s="247"/>
      <c r="Z48" s="247"/>
      <c r="AA48" s="247"/>
      <c r="AB48" s="247"/>
      <c r="AC48" s="247"/>
      <c r="AD48" s="247"/>
      <c r="AE48" s="247"/>
      <c r="AF48" s="247"/>
      <c r="AG48" s="247"/>
      <c r="AH48" s="247"/>
      <c r="AI48" s="247"/>
    </row>
    <row r="49" spans="1:35" x14ac:dyDescent="0.35">
      <c r="A49" s="249"/>
      <c r="B49" s="249"/>
      <c r="C49" s="249"/>
      <c r="D49" s="249"/>
      <c r="E49" s="249"/>
      <c r="F49" s="249"/>
      <c r="G49" s="249"/>
      <c r="H49" s="249"/>
      <c r="I49" s="249"/>
      <c r="J49" s="249"/>
      <c r="K49" s="249"/>
      <c r="L49" s="249"/>
      <c r="M49" s="249"/>
      <c r="N49" s="249"/>
      <c r="O49" s="249"/>
      <c r="P49" s="247"/>
      <c r="Q49" s="247"/>
      <c r="R49" s="247"/>
      <c r="S49" s="247"/>
      <c r="T49" s="247"/>
      <c r="U49" s="247"/>
      <c r="V49" s="247"/>
      <c r="W49" s="247"/>
      <c r="X49" s="247"/>
      <c r="Y49" s="247"/>
      <c r="Z49" s="247"/>
      <c r="AA49" s="247"/>
      <c r="AB49" s="247"/>
      <c r="AC49" s="247"/>
      <c r="AD49" s="247"/>
      <c r="AE49" s="247"/>
      <c r="AF49" s="247"/>
      <c r="AG49" s="247"/>
      <c r="AH49" s="247"/>
      <c r="AI49" s="247"/>
    </row>
    <row r="50" spans="1:35" x14ac:dyDescent="0.35">
      <c r="A50" s="249"/>
      <c r="B50" s="249"/>
      <c r="C50" s="249"/>
      <c r="D50" s="249"/>
      <c r="E50" s="249"/>
      <c r="F50" s="249"/>
      <c r="G50" s="249"/>
      <c r="H50" s="249"/>
      <c r="I50" s="249"/>
      <c r="J50" s="249"/>
      <c r="K50" s="249"/>
      <c r="L50" s="249"/>
      <c r="M50" s="249"/>
      <c r="N50" s="249"/>
      <c r="O50" s="249"/>
      <c r="P50" s="247"/>
      <c r="Q50" s="247"/>
      <c r="R50" s="247"/>
      <c r="S50" s="247"/>
      <c r="T50" s="247"/>
      <c r="U50" s="247"/>
      <c r="V50" s="247"/>
      <c r="W50" s="247"/>
      <c r="X50" s="247"/>
      <c r="Y50" s="247"/>
      <c r="Z50" s="247"/>
      <c r="AA50" s="247"/>
      <c r="AB50" s="247"/>
      <c r="AC50" s="247"/>
      <c r="AD50" s="247"/>
      <c r="AE50" s="247"/>
      <c r="AF50" s="247"/>
      <c r="AG50" s="247"/>
      <c r="AH50" s="247"/>
      <c r="AI50" s="247"/>
    </row>
    <row r="51" spans="1:35" x14ac:dyDescent="0.35">
      <c r="A51" s="249"/>
      <c r="B51" s="249"/>
      <c r="C51" s="249"/>
      <c r="D51" s="249"/>
      <c r="E51" s="249"/>
      <c r="F51" s="249"/>
      <c r="G51" s="249"/>
      <c r="H51" s="249"/>
      <c r="I51" s="249"/>
      <c r="J51" s="249"/>
      <c r="K51" s="249"/>
      <c r="L51" s="249"/>
      <c r="M51" s="249"/>
      <c r="N51" s="249"/>
      <c r="O51" s="249"/>
      <c r="P51" s="247"/>
      <c r="Q51" s="247"/>
      <c r="R51" s="247"/>
      <c r="S51" s="247"/>
      <c r="T51" s="247"/>
      <c r="U51" s="247"/>
      <c r="V51" s="247"/>
      <c r="W51" s="247"/>
      <c r="X51" s="247"/>
      <c r="Y51" s="247"/>
      <c r="Z51" s="247"/>
      <c r="AA51" s="247"/>
      <c r="AB51" s="247"/>
      <c r="AC51" s="247"/>
      <c r="AD51" s="247"/>
      <c r="AE51" s="247"/>
      <c r="AF51" s="247"/>
      <c r="AG51" s="247"/>
      <c r="AH51" s="247"/>
      <c r="AI51" s="247"/>
    </row>
    <row r="52" spans="1:35" ht="15.4" x14ac:dyDescent="0.45">
      <c r="A52" s="289" t="s">
        <v>1110</v>
      </c>
      <c r="B52" s="289"/>
      <c r="C52" s="289"/>
      <c r="D52" s="289"/>
      <c r="E52" s="289"/>
      <c r="F52" s="289"/>
      <c r="G52" s="289"/>
      <c r="H52" s="290"/>
      <c r="I52" s="291"/>
      <c r="J52" s="291"/>
      <c r="K52" s="291"/>
      <c r="L52" s="291"/>
      <c r="M52" s="291"/>
      <c r="N52" s="249"/>
      <c r="O52" s="249"/>
      <c r="P52" s="247"/>
      <c r="Q52" s="247"/>
      <c r="R52" s="247"/>
      <c r="S52" s="247"/>
      <c r="T52" s="247"/>
      <c r="U52" s="247"/>
      <c r="V52" s="247"/>
      <c r="W52" s="247"/>
      <c r="X52" s="247"/>
      <c r="Y52" s="247"/>
      <c r="Z52" s="247"/>
      <c r="AA52" s="247"/>
      <c r="AB52" s="247"/>
      <c r="AC52" s="247"/>
      <c r="AD52" s="247"/>
      <c r="AE52" s="247"/>
      <c r="AF52" s="247"/>
      <c r="AG52" s="247"/>
      <c r="AH52" s="247"/>
      <c r="AI52" s="247"/>
    </row>
    <row r="53" spans="1:35" x14ac:dyDescent="0.35">
      <c r="A53" s="249"/>
      <c r="B53" s="249"/>
      <c r="C53" s="249"/>
      <c r="D53" s="249"/>
      <c r="E53" s="249"/>
      <c r="F53" s="249"/>
      <c r="G53" s="249"/>
      <c r="H53" s="249"/>
      <c r="I53" s="249"/>
      <c r="J53" s="249"/>
      <c r="K53" s="249"/>
      <c r="L53" s="249"/>
      <c r="M53" s="249"/>
      <c r="N53" s="249"/>
      <c r="O53" s="249"/>
      <c r="P53" s="247"/>
      <c r="Q53" s="247"/>
      <c r="R53" s="247"/>
      <c r="S53" s="247"/>
      <c r="T53" s="247"/>
      <c r="U53" s="247"/>
      <c r="V53" s="247"/>
      <c r="W53" s="247"/>
      <c r="X53" s="247"/>
      <c r="Y53" s="247"/>
      <c r="Z53" s="247"/>
      <c r="AA53" s="247"/>
      <c r="AB53" s="247"/>
      <c r="AC53" s="247"/>
      <c r="AD53" s="247"/>
      <c r="AE53" s="247"/>
      <c r="AF53" s="247"/>
      <c r="AG53" s="247"/>
      <c r="AH53" s="247"/>
      <c r="AI53" s="247"/>
    </row>
    <row r="54" spans="1:35" x14ac:dyDescent="0.35">
      <c r="A54" s="249"/>
      <c r="B54" s="249"/>
      <c r="C54" s="249"/>
      <c r="D54" s="249"/>
      <c r="E54" s="249"/>
      <c r="F54" s="249"/>
      <c r="G54" s="249"/>
      <c r="H54" s="249"/>
      <c r="I54" s="249"/>
      <c r="J54" s="249"/>
      <c r="K54" s="249"/>
      <c r="L54" s="249"/>
      <c r="M54" s="249"/>
      <c r="N54" s="249"/>
      <c r="O54" s="249"/>
      <c r="P54" s="247"/>
      <c r="Q54" s="247"/>
      <c r="R54" s="247"/>
      <c r="S54" s="247"/>
      <c r="T54" s="247"/>
      <c r="U54" s="247"/>
      <c r="V54" s="247"/>
      <c r="W54" s="247"/>
      <c r="X54" s="247"/>
      <c r="Y54" s="247"/>
      <c r="Z54" s="247"/>
      <c r="AA54" s="247"/>
      <c r="AB54" s="247"/>
      <c r="AC54" s="247"/>
      <c r="AD54" s="247"/>
      <c r="AE54" s="247"/>
      <c r="AF54" s="247"/>
      <c r="AG54" s="247"/>
      <c r="AH54" s="247"/>
      <c r="AI54" s="247"/>
    </row>
    <row r="55" spans="1:35" x14ac:dyDescent="0.35">
      <c r="A55" s="249"/>
      <c r="B55" s="249"/>
      <c r="C55" s="249"/>
      <c r="D55" s="249"/>
      <c r="E55" s="249"/>
      <c r="F55" s="249"/>
      <c r="G55" s="249"/>
      <c r="H55" s="249"/>
      <c r="I55" s="249"/>
      <c r="J55" s="249"/>
      <c r="K55" s="249"/>
      <c r="L55" s="249"/>
      <c r="M55" s="249"/>
      <c r="N55" s="249"/>
      <c r="O55" s="249"/>
      <c r="P55" s="247"/>
      <c r="Q55" s="247"/>
      <c r="R55" s="247"/>
      <c r="S55" s="247"/>
      <c r="T55" s="247"/>
      <c r="U55" s="247"/>
      <c r="V55" s="247"/>
      <c r="W55" s="247"/>
      <c r="X55" s="247"/>
      <c r="Y55" s="247"/>
      <c r="Z55" s="247"/>
      <c r="AA55" s="247"/>
      <c r="AB55" s="247"/>
      <c r="AC55" s="247"/>
      <c r="AD55" s="247"/>
      <c r="AE55" s="247"/>
      <c r="AF55" s="247"/>
      <c r="AG55" s="247"/>
      <c r="AH55" s="247"/>
      <c r="AI55" s="247"/>
    </row>
    <row r="56" spans="1:35" x14ac:dyDescent="0.35">
      <c r="A56" s="249"/>
      <c r="B56" s="249"/>
      <c r="C56" s="249"/>
      <c r="D56" s="249"/>
      <c r="E56" s="249"/>
      <c r="F56" s="249"/>
      <c r="G56" s="249"/>
      <c r="H56" s="249"/>
      <c r="I56" s="249"/>
      <c r="J56" s="249"/>
      <c r="K56" s="249"/>
      <c r="L56" s="249"/>
      <c r="M56" s="249"/>
      <c r="N56" s="249"/>
      <c r="O56" s="249"/>
      <c r="P56" s="247"/>
      <c r="Q56" s="247"/>
      <c r="R56" s="247"/>
      <c r="S56" s="247"/>
      <c r="T56" s="247"/>
      <c r="U56" s="247"/>
      <c r="V56" s="247"/>
      <c r="W56" s="247"/>
      <c r="X56" s="247"/>
      <c r="Y56" s="247"/>
      <c r="Z56" s="247"/>
      <c r="AA56" s="247"/>
      <c r="AB56" s="247"/>
      <c r="AC56" s="247"/>
      <c r="AD56" s="247"/>
      <c r="AE56" s="247"/>
      <c r="AF56" s="247"/>
      <c r="AG56" s="247"/>
      <c r="AH56" s="247"/>
      <c r="AI56" s="247"/>
    </row>
    <row r="57" spans="1:35" x14ac:dyDescent="0.35">
      <c r="A57" s="249"/>
      <c r="B57" s="249"/>
      <c r="C57" s="249"/>
      <c r="D57" s="249"/>
      <c r="E57" s="249"/>
      <c r="F57" s="249"/>
      <c r="G57" s="249"/>
      <c r="H57" s="249"/>
      <c r="I57" s="249"/>
      <c r="J57" s="249"/>
      <c r="K57" s="249"/>
      <c r="L57" s="249"/>
      <c r="M57" s="249"/>
      <c r="N57" s="249"/>
      <c r="O57" s="249"/>
      <c r="P57" s="247"/>
      <c r="Q57" s="247"/>
      <c r="R57" s="247"/>
      <c r="S57" s="247"/>
      <c r="T57" s="247"/>
      <c r="U57" s="247"/>
      <c r="V57" s="247"/>
      <c r="W57" s="247"/>
      <c r="X57" s="247"/>
      <c r="Y57" s="247"/>
      <c r="Z57" s="247"/>
      <c r="AA57" s="247"/>
      <c r="AB57" s="247"/>
      <c r="AC57" s="247"/>
      <c r="AD57" s="247"/>
      <c r="AE57" s="247"/>
      <c r="AF57" s="247"/>
      <c r="AG57" s="247"/>
      <c r="AH57" s="247"/>
      <c r="AI57" s="247"/>
    </row>
    <row r="58" spans="1:35" x14ac:dyDescent="0.35">
      <c r="A58" s="249"/>
      <c r="B58" s="249"/>
      <c r="C58" s="249"/>
      <c r="D58" s="249"/>
      <c r="E58" s="249"/>
      <c r="F58" s="249"/>
      <c r="G58" s="249"/>
      <c r="H58" s="249"/>
      <c r="I58" s="249"/>
      <c r="J58" s="249"/>
      <c r="K58" s="249"/>
      <c r="L58" s="249"/>
      <c r="M58" s="249"/>
      <c r="N58" s="249"/>
      <c r="O58" s="249"/>
      <c r="P58" s="247"/>
      <c r="Q58" s="247"/>
      <c r="R58" s="247"/>
      <c r="S58" s="247"/>
      <c r="T58" s="247"/>
      <c r="U58" s="247"/>
      <c r="V58" s="247"/>
      <c r="W58" s="247"/>
      <c r="X58" s="247"/>
      <c r="Y58" s="247"/>
      <c r="Z58" s="247"/>
      <c r="AA58" s="247"/>
      <c r="AB58" s="247"/>
      <c r="AC58" s="247"/>
      <c r="AD58" s="247"/>
      <c r="AE58" s="247"/>
      <c r="AF58" s="247"/>
      <c r="AG58" s="247"/>
      <c r="AH58" s="247"/>
      <c r="AI58" s="247"/>
    </row>
    <row r="59" spans="1:35" x14ac:dyDescent="0.35">
      <c r="A59" s="249"/>
      <c r="B59" s="249"/>
      <c r="C59" s="249"/>
      <c r="D59" s="249"/>
      <c r="E59" s="249"/>
      <c r="F59" s="249"/>
      <c r="G59" s="249"/>
      <c r="H59" s="249"/>
      <c r="I59" s="249"/>
      <c r="J59" s="249"/>
      <c r="K59" s="249"/>
      <c r="L59" s="249"/>
      <c r="M59" s="249"/>
      <c r="N59" s="249"/>
      <c r="O59" s="249"/>
      <c r="P59" s="247"/>
      <c r="Q59" s="247"/>
      <c r="R59" s="247"/>
      <c r="S59" s="247"/>
      <c r="T59" s="247"/>
      <c r="U59" s="247"/>
      <c r="V59" s="247"/>
      <c r="W59" s="247"/>
      <c r="X59" s="247"/>
      <c r="Y59" s="247"/>
      <c r="Z59" s="247"/>
      <c r="AA59" s="247"/>
      <c r="AB59" s="247"/>
      <c r="AC59" s="247"/>
      <c r="AD59" s="247"/>
      <c r="AE59" s="247"/>
      <c r="AF59" s="247"/>
      <c r="AG59" s="247"/>
      <c r="AH59" s="247"/>
      <c r="AI59" s="247"/>
    </row>
    <row r="60" spans="1:35" x14ac:dyDescent="0.35">
      <c r="A60" s="249"/>
      <c r="B60" s="249"/>
      <c r="C60" s="249"/>
      <c r="D60" s="249"/>
      <c r="E60" s="249"/>
      <c r="F60" s="249"/>
      <c r="G60" s="249"/>
      <c r="H60" s="249"/>
      <c r="I60" s="249"/>
      <c r="J60" s="249"/>
      <c r="K60" s="249"/>
      <c r="L60" s="249"/>
      <c r="M60" s="249"/>
      <c r="N60" s="249"/>
      <c r="O60" s="249"/>
      <c r="P60" s="247"/>
      <c r="Q60" s="247"/>
      <c r="R60" s="247"/>
      <c r="S60" s="247"/>
      <c r="T60" s="247"/>
      <c r="U60" s="247"/>
      <c r="V60" s="247"/>
      <c r="W60" s="247"/>
      <c r="X60" s="247"/>
      <c r="Y60" s="247"/>
      <c r="Z60" s="247"/>
      <c r="AA60" s="247"/>
      <c r="AB60" s="247"/>
      <c r="AC60" s="247"/>
      <c r="AD60" s="247"/>
      <c r="AE60" s="247"/>
      <c r="AF60" s="247"/>
      <c r="AG60" s="247"/>
      <c r="AH60" s="247"/>
      <c r="AI60" s="247"/>
    </row>
    <row r="61" spans="1:35" x14ac:dyDescent="0.35">
      <c r="A61" s="249"/>
      <c r="B61" s="249"/>
      <c r="C61" s="249"/>
      <c r="D61" s="249"/>
      <c r="E61" s="249"/>
      <c r="F61" s="249"/>
      <c r="G61" s="249"/>
      <c r="H61" s="249"/>
      <c r="I61" s="249"/>
      <c r="J61" s="249"/>
      <c r="K61" s="249"/>
      <c r="L61" s="249"/>
      <c r="M61" s="249"/>
      <c r="N61" s="249"/>
      <c r="O61" s="249"/>
      <c r="P61" s="247"/>
      <c r="Q61" s="247"/>
      <c r="R61" s="247"/>
      <c r="S61" s="247"/>
      <c r="T61" s="247"/>
      <c r="U61" s="247"/>
      <c r="V61" s="247"/>
      <c r="W61" s="247"/>
      <c r="X61" s="247"/>
      <c r="Y61" s="247"/>
      <c r="Z61" s="247"/>
      <c r="AA61" s="247"/>
      <c r="AB61" s="247"/>
      <c r="AC61" s="247"/>
      <c r="AD61" s="247"/>
      <c r="AE61" s="247"/>
      <c r="AF61" s="247"/>
      <c r="AG61" s="247"/>
      <c r="AH61" s="247"/>
      <c r="AI61" s="247"/>
    </row>
    <row r="62" spans="1:35" x14ac:dyDescent="0.35">
      <c r="A62" s="249"/>
      <c r="B62" s="249"/>
      <c r="C62" s="249"/>
      <c r="D62" s="249"/>
      <c r="E62" s="249"/>
      <c r="F62" s="249"/>
      <c r="G62" s="249"/>
      <c r="H62" s="249"/>
      <c r="I62" s="249"/>
      <c r="J62" s="249"/>
      <c r="K62" s="249"/>
      <c r="L62" s="249"/>
      <c r="M62" s="249"/>
      <c r="N62" s="249"/>
      <c r="O62" s="249"/>
      <c r="P62" s="247"/>
      <c r="Q62" s="247"/>
      <c r="R62" s="247"/>
      <c r="S62" s="247"/>
      <c r="T62" s="247"/>
      <c r="U62" s="247"/>
      <c r="V62" s="247"/>
      <c r="W62" s="247"/>
      <c r="X62" s="247"/>
      <c r="Y62" s="247"/>
      <c r="Z62" s="247"/>
      <c r="AA62" s="247"/>
      <c r="AB62" s="247"/>
      <c r="AC62" s="247"/>
      <c r="AD62" s="247"/>
      <c r="AE62" s="247"/>
      <c r="AF62" s="247"/>
      <c r="AG62" s="247"/>
      <c r="AH62" s="247"/>
      <c r="AI62" s="247"/>
    </row>
    <row r="63" spans="1:35" x14ac:dyDescent="0.35">
      <c r="A63" s="249"/>
      <c r="B63" s="249"/>
      <c r="C63" s="249"/>
      <c r="D63" s="249"/>
      <c r="E63" s="249"/>
      <c r="F63" s="249"/>
      <c r="G63" s="249"/>
      <c r="H63" s="249"/>
      <c r="I63" s="249"/>
      <c r="J63" s="249"/>
      <c r="K63" s="249"/>
      <c r="L63" s="249"/>
      <c r="M63" s="249"/>
      <c r="N63" s="249"/>
      <c r="O63" s="249"/>
      <c r="P63" s="247"/>
      <c r="Q63" s="247"/>
      <c r="R63" s="247"/>
      <c r="S63" s="247"/>
      <c r="T63" s="247"/>
      <c r="U63" s="247"/>
      <c r="V63" s="247"/>
      <c r="W63" s="247"/>
      <c r="X63" s="247"/>
      <c r="Y63" s="247"/>
      <c r="Z63" s="247"/>
      <c r="AA63" s="247"/>
      <c r="AB63" s="247"/>
      <c r="AC63" s="247"/>
      <c r="AD63" s="247"/>
      <c r="AE63" s="247"/>
      <c r="AF63" s="247"/>
      <c r="AG63" s="247"/>
      <c r="AH63" s="247"/>
      <c r="AI63" s="247"/>
    </row>
    <row r="64" spans="1:35" x14ac:dyDescent="0.35">
      <c r="A64" s="249"/>
      <c r="B64" s="249"/>
      <c r="C64" s="249"/>
      <c r="D64" s="249"/>
      <c r="E64" s="249"/>
      <c r="F64" s="249"/>
      <c r="G64" s="249"/>
      <c r="H64" s="249"/>
      <c r="I64" s="249"/>
      <c r="J64" s="249"/>
      <c r="K64" s="249"/>
      <c r="L64" s="249"/>
      <c r="M64" s="249"/>
      <c r="N64" s="249"/>
      <c r="O64" s="249"/>
      <c r="P64" s="247"/>
      <c r="Q64" s="247"/>
      <c r="R64" s="247"/>
      <c r="S64" s="247"/>
      <c r="T64" s="247"/>
      <c r="U64" s="247"/>
      <c r="V64" s="247"/>
      <c r="W64" s="247"/>
      <c r="X64" s="247"/>
      <c r="Y64" s="247"/>
      <c r="Z64" s="247"/>
      <c r="AA64" s="247"/>
      <c r="AB64" s="247"/>
      <c r="AC64" s="247"/>
      <c r="AD64" s="247"/>
      <c r="AE64" s="247"/>
      <c r="AF64" s="247"/>
      <c r="AG64" s="247"/>
      <c r="AH64" s="247"/>
      <c r="AI64" s="247"/>
    </row>
    <row r="65" spans="1:35" x14ac:dyDescent="0.35">
      <c r="A65" s="249"/>
      <c r="B65" s="249"/>
      <c r="C65" s="249"/>
      <c r="D65" s="249"/>
      <c r="E65" s="249"/>
      <c r="F65" s="249"/>
      <c r="G65" s="249"/>
      <c r="H65" s="249"/>
      <c r="I65" s="249"/>
      <c r="J65" s="249"/>
      <c r="K65" s="249"/>
      <c r="L65" s="249"/>
      <c r="M65" s="249"/>
      <c r="N65" s="249"/>
      <c r="O65" s="249"/>
      <c r="P65" s="247"/>
      <c r="Q65" s="247"/>
      <c r="R65" s="247"/>
      <c r="S65" s="247"/>
      <c r="T65" s="247"/>
      <c r="U65" s="247"/>
      <c r="V65" s="247"/>
      <c r="W65" s="247"/>
      <c r="X65" s="247"/>
      <c r="Y65" s="247"/>
      <c r="Z65" s="247"/>
      <c r="AA65" s="247"/>
      <c r="AB65" s="247"/>
      <c r="AC65" s="247"/>
      <c r="AD65" s="247"/>
      <c r="AE65" s="247"/>
      <c r="AF65" s="247"/>
      <c r="AG65" s="247"/>
      <c r="AH65" s="247"/>
      <c r="AI65" s="247"/>
    </row>
    <row r="66" spans="1:35" x14ac:dyDescent="0.35">
      <c r="A66" s="249"/>
      <c r="B66" s="249"/>
      <c r="C66" s="249"/>
      <c r="D66" s="249"/>
      <c r="E66" s="249"/>
      <c r="F66" s="249"/>
      <c r="G66" s="249"/>
      <c r="H66" s="249"/>
      <c r="I66" s="249"/>
      <c r="J66" s="249"/>
      <c r="K66" s="249"/>
      <c r="L66" s="249"/>
      <c r="M66" s="249"/>
      <c r="N66" s="249"/>
      <c r="O66" s="249"/>
      <c r="P66" s="247"/>
      <c r="Q66" s="247"/>
      <c r="R66" s="247"/>
      <c r="S66" s="247"/>
      <c r="T66" s="247"/>
      <c r="U66" s="247"/>
      <c r="V66" s="247"/>
      <c r="W66" s="247"/>
      <c r="X66" s="247"/>
      <c r="Y66" s="247"/>
      <c r="Z66" s="247"/>
      <c r="AA66" s="247"/>
      <c r="AB66" s="247"/>
      <c r="AC66" s="247"/>
      <c r="AD66" s="247"/>
      <c r="AE66" s="247"/>
      <c r="AF66" s="247"/>
      <c r="AG66" s="247"/>
      <c r="AH66" s="247"/>
      <c r="AI66" s="247"/>
    </row>
    <row r="67" spans="1:35" x14ac:dyDescent="0.35">
      <c r="A67" s="249"/>
      <c r="B67" s="249"/>
      <c r="C67" s="249"/>
      <c r="D67" s="249"/>
      <c r="E67" s="249"/>
      <c r="F67" s="249"/>
      <c r="G67" s="249"/>
      <c r="H67" s="249"/>
      <c r="I67" s="249"/>
      <c r="J67" s="249"/>
      <c r="K67" s="249"/>
      <c r="L67" s="249"/>
      <c r="M67" s="249"/>
      <c r="N67" s="249"/>
      <c r="O67" s="249"/>
      <c r="P67" s="247"/>
      <c r="Q67" s="247"/>
      <c r="R67" s="247"/>
      <c r="S67" s="247"/>
      <c r="T67" s="247"/>
      <c r="U67" s="247"/>
      <c r="V67" s="247"/>
      <c r="W67" s="247"/>
      <c r="X67" s="247"/>
      <c r="Y67" s="247"/>
      <c r="Z67" s="247"/>
      <c r="AA67" s="247"/>
      <c r="AB67" s="247"/>
      <c r="AC67" s="247"/>
      <c r="AD67" s="247"/>
      <c r="AE67" s="247"/>
      <c r="AF67" s="247"/>
      <c r="AG67" s="247"/>
      <c r="AH67" s="247"/>
      <c r="AI67" s="247"/>
    </row>
    <row r="68" spans="1:35" x14ac:dyDescent="0.35">
      <c r="A68" s="249"/>
      <c r="B68" s="249"/>
      <c r="C68" s="249"/>
      <c r="D68" s="249"/>
      <c r="E68" s="249"/>
      <c r="F68" s="249"/>
      <c r="G68" s="249"/>
      <c r="H68" s="249"/>
      <c r="I68" s="249"/>
      <c r="J68" s="249"/>
      <c r="K68" s="249"/>
      <c r="L68" s="249"/>
      <c r="M68" s="249"/>
      <c r="N68" s="249"/>
      <c r="O68" s="249"/>
      <c r="P68" s="247"/>
      <c r="Q68" s="247"/>
      <c r="R68" s="247"/>
      <c r="S68" s="247"/>
      <c r="T68" s="247"/>
      <c r="U68" s="247"/>
      <c r="V68" s="247"/>
      <c r="W68" s="247"/>
      <c r="X68" s="247"/>
      <c r="Y68" s="247"/>
      <c r="Z68" s="247"/>
      <c r="AA68" s="247"/>
      <c r="AB68" s="247"/>
      <c r="AC68" s="247"/>
      <c r="AD68" s="247"/>
      <c r="AE68" s="247"/>
      <c r="AF68" s="247"/>
      <c r="AG68" s="247"/>
      <c r="AH68" s="247"/>
      <c r="AI68" s="247"/>
    </row>
    <row r="69" spans="1:35" x14ac:dyDescent="0.35">
      <c r="A69" s="249"/>
      <c r="B69" s="249"/>
      <c r="C69" s="249"/>
      <c r="D69" s="249"/>
      <c r="E69" s="249"/>
      <c r="F69" s="249"/>
      <c r="G69" s="249"/>
      <c r="H69" s="249"/>
      <c r="I69" s="249"/>
      <c r="J69" s="249"/>
      <c r="K69" s="249"/>
      <c r="L69" s="249"/>
      <c r="M69" s="249"/>
      <c r="N69" s="249"/>
      <c r="O69" s="249"/>
      <c r="P69" s="247"/>
      <c r="Q69" s="247"/>
      <c r="R69" s="247"/>
      <c r="S69" s="247"/>
      <c r="T69" s="247"/>
      <c r="U69" s="247"/>
      <c r="V69" s="247"/>
      <c r="W69" s="247"/>
      <c r="X69" s="247"/>
      <c r="Y69" s="247"/>
      <c r="Z69" s="247"/>
      <c r="AA69" s="247"/>
      <c r="AB69" s="247"/>
      <c r="AC69" s="247"/>
      <c r="AD69" s="247"/>
      <c r="AE69" s="247"/>
      <c r="AF69" s="247"/>
      <c r="AG69" s="247"/>
      <c r="AH69" s="247"/>
      <c r="AI69" s="247"/>
    </row>
    <row r="70" spans="1:35" x14ac:dyDescent="0.35">
      <c r="A70" s="249"/>
      <c r="B70" s="249"/>
      <c r="C70" s="249"/>
      <c r="D70" s="249"/>
      <c r="E70" s="249"/>
      <c r="F70" s="249"/>
      <c r="G70" s="249"/>
      <c r="H70" s="249"/>
      <c r="I70" s="249"/>
      <c r="J70" s="249"/>
      <c r="K70" s="249"/>
      <c r="L70" s="249"/>
      <c r="M70" s="249"/>
      <c r="N70" s="249"/>
      <c r="O70" s="249"/>
      <c r="P70" s="247"/>
      <c r="Q70" s="247"/>
      <c r="R70" s="247"/>
      <c r="S70" s="247"/>
      <c r="T70" s="247"/>
      <c r="U70" s="247"/>
      <c r="V70" s="247"/>
      <c r="W70" s="247"/>
      <c r="X70" s="247"/>
      <c r="Y70" s="247"/>
      <c r="Z70" s="247"/>
      <c r="AA70" s="247"/>
      <c r="AB70" s="247"/>
      <c r="AC70" s="247"/>
      <c r="AD70" s="247"/>
      <c r="AE70" s="247"/>
      <c r="AF70" s="247"/>
      <c r="AG70" s="247"/>
      <c r="AH70" s="247"/>
      <c r="AI70" s="247"/>
    </row>
    <row r="71" spans="1:35" x14ac:dyDescent="0.35">
      <c r="A71" s="249"/>
      <c r="B71" s="249"/>
      <c r="C71" s="249"/>
      <c r="D71" s="249"/>
      <c r="E71" s="249"/>
      <c r="F71" s="249"/>
      <c r="G71" s="249"/>
      <c r="H71" s="249"/>
      <c r="I71" s="249"/>
      <c r="J71" s="249"/>
      <c r="K71" s="249"/>
      <c r="L71" s="249"/>
      <c r="M71" s="249"/>
      <c r="N71" s="249"/>
      <c r="O71" s="249"/>
      <c r="P71" s="247"/>
      <c r="Q71" s="247"/>
      <c r="R71" s="247"/>
      <c r="S71" s="247"/>
      <c r="T71" s="247"/>
      <c r="U71" s="247"/>
      <c r="V71" s="247"/>
      <c r="W71" s="247"/>
      <c r="X71" s="247"/>
      <c r="Y71" s="247"/>
      <c r="Z71" s="247"/>
      <c r="AA71" s="247"/>
      <c r="AB71" s="247"/>
      <c r="AC71" s="247"/>
      <c r="AD71" s="247"/>
      <c r="AE71" s="247"/>
      <c r="AF71" s="247"/>
      <c r="AG71" s="247"/>
      <c r="AH71" s="247"/>
      <c r="AI71" s="247"/>
    </row>
    <row r="72" spans="1:35" ht="15.4" x14ac:dyDescent="0.45">
      <c r="A72" s="289" t="s">
        <v>1111</v>
      </c>
      <c r="B72" s="289"/>
      <c r="C72" s="289"/>
      <c r="D72" s="289"/>
      <c r="E72" s="289"/>
      <c r="F72" s="289"/>
      <c r="G72" s="289"/>
      <c r="H72" s="249"/>
      <c r="I72" s="249"/>
      <c r="J72" s="249"/>
      <c r="K72" s="249"/>
      <c r="L72" s="249"/>
      <c r="M72" s="249"/>
      <c r="N72" s="249"/>
      <c r="O72" s="249"/>
      <c r="P72" s="247"/>
      <c r="Q72" s="247"/>
      <c r="R72" s="247"/>
      <c r="S72" s="247"/>
      <c r="T72" s="247"/>
      <c r="U72" s="247"/>
      <c r="V72" s="247"/>
      <c r="W72" s="247"/>
      <c r="X72" s="247"/>
      <c r="Y72" s="247"/>
      <c r="Z72" s="247"/>
      <c r="AA72" s="247"/>
      <c r="AB72" s="247"/>
      <c r="AC72" s="247"/>
      <c r="AD72" s="247"/>
      <c r="AE72" s="247"/>
      <c r="AF72" s="247"/>
      <c r="AG72" s="247"/>
      <c r="AH72" s="247"/>
      <c r="AI72" s="247"/>
    </row>
    <row r="73" spans="1:35" x14ac:dyDescent="0.35">
      <c r="A73" s="249"/>
      <c r="B73" s="249"/>
      <c r="C73" s="249"/>
      <c r="D73" s="249"/>
      <c r="E73" s="249"/>
      <c r="F73" s="249"/>
      <c r="G73" s="249"/>
      <c r="H73" s="249"/>
      <c r="I73" s="249"/>
      <c r="J73" s="249"/>
      <c r="K73" s="249"/>
      <c r="L73" s="249"/>
      <c r="M73" s="249"/>
      <c r="N73" s="249"/>
      <c r="O73" s="249"/>
      <c r="P73" s="247"/>
      <c r="Q73" s="247"/>
      <c r="R73" s="247"/>
      <c r="S73" s="247"/>
      <c r="T73" s="247"/>
      <c r="U73" s="247"/>
      <c r="V73" s="247"/>
      <c r="W73" s="247"/>
      <c r="X73" s="247"/>
      <c r="Y73" s="247"/>
      <c r="Z73" s="247"/>
      <c r="AA73" s="247"/>
      <c r="AB73" s="247"/>
      <c r="AC73" s="247"/>
      <c r="AD73" s="247"/>
      <c r="AE73" s="247"/>
      <c r="AF73" s="247"/>
      <c r="AG73" s="247"/>
      <c r="AH73" s="247"/>
      <c r="AI73" s="247"/>
    </row>
    <row r="74" spans="1:35" x14ac:dyDescent="0.35">
      <c r="A74" s="249"/>
      <c r="B74" s="249"/>
      <c r="C74" s="249"/>
      <c r="D74" s="249"/>
      <c r="E74" s="249"/>
      <c r="F74" s="249"/>
      <c r="G74" s="249"/>
      <c r="H74" s="249"/>
      <c r="I74" s="249"/>
      <c r="J74" s="249"/>
      <c r="K74" s="249"/>
      <c r="L74" s="249"/>
      <c r="M74" s="249"/>
      <c r="N74" s="249"/>
      <c r="O74" s="249"/>
      <c r="P74" s="247"/>
      <c r="Q74" s="247"/>
      <c r="R74" s="247"/>
      <c r="S74" s="247"/>
      <c r="T74" s="247"/>
      <c r="U74" s="247"/>
      <c r="V74" s="247"/>
      <c r="W74" s="247"/>
      <c r="X74" s="247"/>
      <c r="Y74" s="247"/>
      <c r="Z74" s="247"/>
      <c r="AA74" s="247"/>
      <c r="AB74" s="247"/>
      <c r="AC74" s="247"/>
      <c r="AD74" s="247"/>
      <c r="AE74" s="247"/>
      <c r="AF74" s="247"/>
      <c r="AG74" s="247"/>
      <c r="AH74" s="247"/>
      <c r="AI74" s="247"/>
    </row>
    <row r="75" spans="1:35" x14ac:dyDescent="0.35">
      <c r="A75" s="249"/>
      <c r="B75" s="249"/>
      <c r="C75" s="249"/>
      <c r="D75" s="249"/>
      <c r="E75" s="249"/>
      <c r="F75" s="249"/>
      <c r="G75" s="249"/>
      <c r="H75" s="249"/>
      <c r="I75" s="249"/>
      <c r="J75" s="249"/>
      <c r="K75" s="249"/>
      <c r="L75" s="249"/>
      <c r="M75" s="249"/>
      <c r="N75" s="249"/>
      <c r="O75" s="249"/>
      <c r="P75" s="247"/>
      <c r="Q75" s="247"/>
      <c r="R75" s="247"/>
      <c r="S75" s="247"/>
      <c r="T75" s="247"/>
      <c r="U75" s="247"/>
      <c r="V75" s="247"/>
      <c r="W75" s="247"/>
      <c r="X75" s="247"/>
      <c r="Y75" s="247"/>
      <c r="Z75" s="247"/>
      <c r="AA75" s="247"/>
      <c r="AB75" s="247"/>
      <c r="AC75" s="247"/>
      <c r="AD75" s="247"/>
      <c r="AE75" s="247"/>
      <c r="AF75" s="247"/>
      <c r="AG75" s="247"/>
      <c r="AH75" s="247"/>
      <c r="AI75" s="247"/>
    </row>
    <row r="76" spans="1:35" x14ac:dyDescent="0.35">
      <c r="A76" s="249"/>
      <c r="B76" s="249"/>
      <c r="C76" s="249"/>
      <c r="D76" s="249"/>
      <c r="E76" s="249"/>
      <c r="F76" s="249"/>
      <c r="G76" s="249"/>
      <c r="H76" s="249"/>
      <c r="I76" s="249"/>
      <c r="J76" s="249"/>
      <c r="K76" s="249"/>
      <c r="L76" s="249"/>
      <c r="M76" s="249"/>
      <c r="N76" s="249"/>
      <c r="O76" s="249"/>
      <c r="P76" s="247"/>
      <c r="Q76" s="247"/>
      <c r="R76" s="247"/>
      <c r="S76" s="247"/>
      <c r="T76" s="247"/>
      <c r="U76" s="247"/>
      <c r="V76" s="247"/>
      <c r="W76" s="247"/>
      <c r="X76" s="247"/>
      <c r="Y76" s="247"/>
      <c r="Z76" s="247"/>
      <c r="AA76" s="247"/>
      <c r="AB76" s="247"/>
      <c r="AC76" s="247"/>
      <c r="AD76" s="247"/>
      <c r="AE76" s="247"/>
      <c r="AF76" s="247"/>
      <c r="AG76" s="247"/>
      <c r="AH76" s="247"/>
      <c r="AI76" s="247"/>
    </row>
    <row r="77" spans="1:35" x14ac:dyDescent="0.35">
      <c r="A77" s="249"/>
      <c r="B77" s="249"/>
      <c r="C77" s="249"/>
      <c r="D77" s="249"/>
      <c r="E77" s="249"/>
      <c r="F77" s="249"/>
      <c r="G77" s="249"/>
      <c r="H77" s="249"/>
      <c r="I77" s="249"/>
      <c r="J77" s="249"/>
      <c r="K77" s="249"/>
      <c r="L77" s="249"/>
      <c r="M77" s="249"/>
      <c r="N77" s="249"/>
      <c r="O77" s="249"/>
      <c r="P77" s="247"/>
      <c r="Q77" s="247"/>
      <c r="R77" s="247"/>
      <c r="S77" s="247"/>
      <c r="T77" s="247"/>
      <c r="U77" s="247"/>
      <c r="V77" s="247"/>
      <c r="W77" s="247"/>
      <c r="X77" s="247"/>
      <c r="Y77" s="247"/>
      <c r="Z77" s="247"/>
      <c r="AA77" s="247"/>
      <c r="AB77" s="247"/>
      <c r="AC77" s="247"/>
      <c r="AD77" s="247"/>
      <c r="AE77" s="247"/>
      <c r="AF77" s="247"/>
      <c r="AG77" s="247"/>
      <c r="AH77" s="247"/>
      <c r="AI77" s="247"/>
    </row>
    <row r="78" spans="1:35" x14ac:dyDescent="0.35">
      <c r="A78" s="249"/>
      <c r="B78" s="249"/>
      <c r="C78" s="249"/>
      <c r="D78" s="249"/>
      <c r="E78" s="249"/>
      <c r="F78" s="249"/>
      <c r="G78" s="249"/>
      <c r="H78" s="249"/>
      <c r="I78" s="249"/>
      <c r="J78" s="249"/>
      <c r="K78" s="249"/>
      <c r="L78" s="249"/>
      <c r="M78" s="249"/>
      <c r="N78" s="249"/>
      <c r="O78" s="249"/>
      <c r="P78" s="247"/>
      <c r="Q78" s="247"/>
      <c r="R78" s="247"/>
      <c r="S78" s="247"/>
      <c r="T78" s="247"/>
      <c r="U78" s="247"/>
      <c r="V78" s="247"/>
      <c r="W78" s="247"/>
      <c r="X78" s="247"/>
      <c r="Y78" s="247"/>
      <c r="Z78" s="247"/>
      <c r="AA78" s="247"/>
      <c r="AB78" s="247"/>
      <c r="AC78" s="247"/>
      <c r="AD78" s="247"/>
      <c r="AE78" s="247"/>
      <c r="AF78" s="247"/>
      <c r="AG78" s="247"/>
      <c r="AH78" s="247"/>
      <c r="AI78" s="247"/>
    </row>
    <row r="79" spans="1:35" x14ac:dyDescent="0.35">
      <c r="A79" s="249"/>
      <c r="B79" s="249"/>
      <c r="C79" s="249"/>
      <c r="D79" s="249"/>
      <c r="E79" s="249"/>
      <c r="F79" s="249"/>
      <c r="G79" s="249"/>
      <c r="H79" s="249"/>
      <c r="I79" s="249"/>
      <c r="J79" s="249"/>
      <c r="K79" s="249"/>
      <c r="L79" s="249"/>
      <c r="M79" s="249"/>
      <c r="N79" s="249"/>
      <c r="O79" s="249"/>
      <c r="P79" s="247"/>
      <c r="Q79" s="247"/>
      <c r="R79" s="247"/>
      <c r="S79" s="247"/>
      <c r="T79" s="247"/>
      <c r="U79" s="247"/>
      <c r="V79" s="247"/>
      <c r="W79" s="247"/>
      <c r="X79" s="247"/>
      <c r="Y79" s="247"/>
      <c r="Z79" s="247"/>
      <c r="AA79" s="247"/>
      <c r="AB79" s="247"/>
      <c r="AC79" s="247"/>
      <c r="AD79" s="247"/>
      <c r="AE79" s="247"/>
      <c r="AF79" s="247"/>
      <c r="AG79" s="247"/>
      <c r="AH79" s="247"/>
      <c r="AI79" s="247"/>
    </row>
    <row r="80" spans="1:35" x14ac:dyDescent="0.35">
      <c r="A80" s="249"/>
      <c r="B80" s="249"/>
      <c r="C80" s="249"/>
      <c r="D80" s="249"/>
      <c r="E80" s="249"/>
      <c r="F80" s="249"/>
      <c r="G80" s="249"/>
      <c r="H80" s="249"/>
      <c r="I80" s="249"/>
      <c r="J80" s="249"/>
      <c r="K80" s="249"/>
      <c r="L80" s="249"/>
      <c r="M80" s="249"/>
      <c r="N80" s="249"/>
      <c r="O80" s="249"/>
      <c r="P80" s="247"/>
      <c r="Q80" s="247"/>
      <c r="R80" s="247"/>
      <c r="S80" s="247"/>
      <c r="T80" s="247"/>
      <c r="U80" s="247"/>
      <c r="V80" s="247"/>
      <c r="W80" s="247"/>
      <c r="X80" s="247"/>
      <c r="Y80" s="247"/>
      <c r="Z80" s="247"/>
      <c r="AA80" s="247"/>
      <c r="AB80" s="247"/>
      <c r="AC80" s="247"/>
      <c r="AD80" s="247"/>
      <c r="AE80" s="247"/>
      <c r="AF80" s="247"/>
      <c r="AG80" s="247"/>
      <c r="AH80" s="247"/>
      <c r="AI80" s="247"/>
    </row>
    <row r="81" spans="1:35" x14ac:dyDescent="0.35">
      <c r="A81" s="249"/>
      <c r="B81" s="249"/>
      <c r="C81" s="249"/>
      <c r="D81" s="249"/>
      <c r="E81" s="249"/>
      <c r="F81" s="249"/>
      <c r="G81" s="249"/>
      <c r="H81" s="249"/>
      <c r="I81" s="249"/>
      <c r="J81" s="249"/>
      <c r="K81" s="249"/>
      <c r="L81" s="249"/>
      <c r="M81" s="249"/>
      <c r="N81" s="249"/>
      <c r="O81" s="249"/>
      <c r="P81" s="247"/>
      <c r="Q81" s="247"/>
      <c r="R81" s="247"/>
      <c r="S81" s="247"/>
      <c r="T81" s="247"/>
      <c r="U81" s="247"/>
      <c r="V81" s="247"/>
      <c r="W81" s="247"/>
      <c r="X81" s="247"/>
      <c r="Y81" s="247"/>
      <c r="Z81" s="247"/>
      <c r="AA81" s="247"/>
      <c r="AB81" s="247"/>
      <c r="AC81" s="247"/>
      <c r="AD81" s="247"/>
      <c r="AE81" s="247"/>
      <c r="AF81" s="247"/>
      <c r="AG81" s="247"/>
      <c r="AH81" s="247"/>
      <c r="AI81" s="247"/>
    </row>
    <row r="82" spans="1:35" x14ac:dyDescent="0.35">
      <c r="A82" s="249"/>
      <c r="B82" s="249"/>
      <c r="C82" s="249"/>
      <c r="D82" s="249"/>
      <c r="E82" s="249"/>
      <c r="F82" s="249"/>
      <c r="G82" s="249"/>
      <c r="H82" s="249"/>
      <c r="I82" s="249"/>
      <c r="J82" s="249"/>
      <c r="K82" s="249"/>
      <c r="L82" s="249"/>
      <c r="M82" s="249"/>
      <c r="N82" s="249"/>
      <c r="O82" s="249"/>
      <c r="P82" s="247"/>
      <c r="Q82" s="247"/>
      <c r="R82" s="247"/>
      <c r="S82" s="247"/>
      <c r="T82" s="247"/>
      <c r="U82" s="247"/>
      <c r="V82" s="247"/>
      <c r="W82" s="247"/>
      <c r="X82" s="247"/>
      <c r="Y82" s="247"/>
      <c r="Z82" s="247"/>
      <c r="AA82" s="247"/>
      <c r="AB82" s="247"/>
      <c r="AC82" s="247"/>
      <c r="AD82" s="247"/>
      <c r="AE82" s="247"/>
      <c r="AF82" s="247"/>
      <c r="AG82" s="247"/>
      <c r="AH82" s="247"/>
      <c r="AI82" s="247"/>
    </row>
    <row r="83" spans="1:35" x14ac:dyDescent="0.35">
      <c r="A83" s="249"/>
      <c r="B83" s="249"/>
      <c r="C83" s="249"/>
      <c r="D83" s="249"/>
      <c r="E83" s="249"/>
      <c r="F83" s="249"/>
      <c r="G83" s="249"/>
      <c r="H83" s="249"/>
      <c r="I83" s="249"/>
      <c r="J83" s="249"/>
      <c r="K83" s="249"/>
      <c r="L83" s="249"/>
      <c r="M83" s="249"/>
      <c r="N83" s="249"/>
      <c r="O83" s="249"/>
      <c r="P83" s="247"/>
      <c r="Q83" s="247"/>
      <c r="R83" s="247"/>
      <c r="S83" s="247"/>
      <c r="T83" s="247"/>
      <c r="U83" s="247"/>
      <c r="V83" s="247"/>
      <c r="W83" s="247"/>
      <c r="X83" s="247"/>
      <c r="Y83" s="247"/>
      <c r="Z83" s="247"/>
      <c r="AA83" s="247"/>
      <c r="AB83" s="247"/>
      <c r="AC83" s="247"/>
      <c r="AD83" s="247"/>
      <c r="AE83" s="247"/>
      <c r="AF83" s="247"/>
      <c r="AG83" s="247"/>
      <c r="AH83" s="247"/>
      <c r="AI83" s="247"/>
    </row>
    <row r="84" spans="1:35" x14ac:dyDescent="0.35">
      <c r="A84" s="249"/>
      <c r="B84" s="249"/>
      <c r="C84" s="249"/>
      <c r="D84" s="249"/>
      <c r="E84" s="249"/>
      <c r="F84" s="249"/>
      <c r="G84" s="249"/>
      <c r="H84" s="249"/>
      <c r="I84" s="249"/>
      <c r="J84" s="249"/>
      <c r="K84" s="249"/>
      <c r="L84" s="249"/>
      <c r="M84" s="249"/>
      <c r="N84" s="249"/>
      <c r="O84" s="249"/>
      <c r="P84" s="247"/>
      <c r="Q84" s="247"/>
      <c r="R84" s="247"/>
      <c r="S84" s="247"/>
      <c r="T84" s="247"/>
      <c r="U84" s="247"/>
      <c r="V84" s="247"/>
      <c r="W84" s="247"/>
      <c r="X84" s="247"/>
      <c r="Y84" s="247"/>
      <c r="Z84" s="247"/>
      <c r="AA84" s="247"/>
      <c r="AB84" s="247"/>
      <c r="AC84" s="247"/>
      <c r="AD84" s="247"/>
      <c r="AE84" s="247"/>
      <c r="AF84" s="247"/>
      <c r="AG84" s="247"/>
      <c r="AH84" s="247"/>
      <c r="AI84" s="247"/>
    </row>
    <row r="85" spans="1:35" x14ac:dyDescent="0.35">
      <c r="A85" s="249"/>
      <c r="B85" s="249"/>
      <c r="C85" s="249"/>
      <c r="D85" s="249"/>
      <c r="E85" s="249"/>
      <c r="F85" s="249"/>
      <c r="G85" s="249"/>
      <c r="H85" s="249"/>
      <c r="I85" s="249"/>
      <c r="J85" s="249"/>
      <c r="K85" s="249"/>
      <c r="L85" s="249"/>
      <c r="M85" s="249"/>
      <c r="N85" s="249"/>
      <c r="O85" s="249"/>
      <c r="P85" s="247"/>
      <c r="Q85" s="247"/>
      <c r="R85" s="247"/>
      <c r="S85" s="247"/>
      <c r="T85" s="247"/>
      <c r="U85" s="247"/>
      <c r="V85" s="247"/>
      <c r="W85" s="247"/>
      <c r="X85" s="247"/>
      <c r="Y85" s="247"/>
      <c r="Z85" s="247"/>
      <c r="AA85" s="247"/>
      <c r="AB85" s="247"/>
      <c r="AC85" s="247"/>
      <c r="AD85" s="247"/>
      <c r="AE85" s="247"/>
      <c r="AF85" s="247"/>
      <c r="AG85" s="247"/>
      <c r="AH85" s="247"/>
      <c r="AI85" s="247"/>
    </row>
    <row r="86" spans="1:35" x14ac:dyDescent="0.35">
      <c r="A86" s="249"/>
      <c r="B86" s="249"/>
      <c r="C86" s="249"/>
      <c r="D86" s="249"/>
      <c r="E86" s="249"/>
      <c r="F86" s="249"/>
      <c r="G86" s="249"/>
      <c r="H86" s="249"/>
      <c r="I86" s="249"/>
      <c r="J86" s="249"/>
      <c r="K86" s="249"/>
      <c r="L86" s="249"/>
      <c r="M86" s="249"/>
      <c r="N86" s="249"/>
      <c r="O86" s="249"/>
      <c r="P86" s="247"/>
      <c r="Q86" s="247"/>
      <c r="R86" s="247"/>
      <c r="S86" s="247"/>
      <c r="T86" s="247"/>
      <c r="U86" s="247"/>
      <c r="V86" s="247"/>
      <c r="W86" s="247"/>
      <c r="X86" s="247"/>
      <c r="Y86" s="247"/>
      <c r="Z86" s="247"/>
      <c r="AA86" s="247"/>
      <c r="AB86" s="247"/>
      <c r="AC86" s="247"/>
      <c r="AD86" s="247"/>
      <c r="AE86" s="247"/>
      <c r="AF86" s="247"/>
      <c r="AG86" s="247"/>
      <c r="AH86" s="247"/>
      <c r="AI86" s="247"/>
    </row>
    <row r="87" spans="1:35" x14ac:dyDescent="0.35">
      <c r="A87" s="249"/>
      <c r="B87" s="249"/>
      <c r="C87" s="249"/>
      <c r="D87" s="249"/>
      <c r="E87" s="249"/>
      <c r="F87" s="249"/>
      <c r="G87" s="249"/>
      <c r="H87" s="249"/>
      <c r="I87" s="249"/>
      <c r="J87" s="249"/>
      <c r="K87" s="249"/>
      <c r="L87" s="249"/>
      <c r="M87" s="249"/>
      <c r="N87" s="249"/>
      <c r="O87" s="249"/>
      <c r="P87" s="247"/>
      <c r="Q87" s="247"/>
      <c r="R87" s="247"/>
      <c r="S87" s="247"/>
      <c r="T87" s="247"/>
      <c r="U87" s="247"/>
      <c r="V87" s="247"/>
      <c r="W87" s="247"/>
      <c r="X87" s="247"/>
      <c r="Y87" s="247"/>
      <c r="Z87" s="247"/>
      <c r="AA87" s="247"/>
      <c r="AB87" s="247"/>
      <c r="AC87" s="247"/>
      <c r="AD87" s="247"/>
      <c r="AE87" s="247"/>
      <c r="AF87" s="247"/>
      <c r="AG87" s="247"/>
      <c r="AH87" s="247"/>
      <c r="AI87" s="247"/>
    </row>
    <row r="88" spans="1:35" x14ac:dyDescent="0.35">
      <c r="A88" s="249"/>
      <c r="B88" s="249"/>
      <c r="C88" s="249"/>
      <c r="D88" s="249"/>
      <c r="E88" s="249"/>
      <c r="F88" s="249"/>
      <c r="G88" s="249"/>
      <c r="H88" s="249"/>
      <c r="I88" s="249"/>
      <c r="J88" s="249"/>
      <c r="K88" s="249"/>
      <c r="L88" s="249"/>
      <c r="M88" s="249"/>
      <c r="N88" s="249"/>
      <c r="O88" s="249"/>
      <c r="P88" s="247"/>
      <c r="Q88" s="247"/>
      <c r="R88" s="247"/>
      <c r="S88" s="247"/>
      <c r="T88" s="247"/>
      <c r="U88" s="247"/>
      <c r="V88" s="247"/>
      <c r="W88" s="247"/>
      <c r="X88" s="247"/>
      <c r="Y88" s="247"/>
      <c r="Z88" s="247"/>
      <c r="AA88" s="247"/>
      <c r="AB88" s="247"/>
      <c r="AC88" s="247"/>
      <c r="AD88" s="247"/>
      <c r="AE88" s="247"/>
      <c r="AF88" s="247"/>
      <c r="AG88" s="247"/>
      <c r="AH88" s="247"/>
      <c r="AI88" s="247"/>
    </row>
    <row r="89" spans="1:35" x14ac:dyDescent="0.35">
      <c r="A89" s="249"/>
      <c r="B89" s="249"/>
      <c r="C89" s="249"/>
      <c r="D89" s="249"/>
      <c r="E89" s="249"/>
      <c r="F89" s="249"/>
      <c r="G89" s="249"/>
      <c r="H89" s="249"/>
      <c r="I89" s="249"/>
      <c r="J89" s="249"/>
      <c r="K89" s="249"/>
      <c r="L89" s="249"/>
      <c r="M89" s="249"/>
      <c r="N89" s="249"/>
      <c r="O89" s="249"/>
      <c r="P89" s="247"/>
      <c r="Q89" s="247"/>
      <c r="R89" s="247"/>
      <c r="S89" s="247"/>
      <c r="T89" s="247"/>
      <c r="U89" s="247"/>
      <c r="V89" s="247"/>
      <c r="W89" s="247"/>
      <c r="X89" s="247"/>
      <c r="Y89" s="247"/>
      <c r="Z89" s="247"/>
      <c r="AA89" s="247"/>
      <c r="AB89" s="247"/>
      <c r="AC89" s="247"/>
      <c r="AD89" s="247"/>
      <c r="AE89" s="247"/>
      <c r="AF89" s="247"/>
      <c r="AG89" s="247"/>
      <c r="AH89" s="247"/>
      <c r="AI89" s="247"/>
    </row>
    <row r="90" spans="1:35" x14ac:dyDescent="0.35">
      <c r="A90" s="249"/>
      <c r="B90" s="249"/>
      <c r="C90" s="249"/>
      <c r="D90" s="249"/>
      <c r="E90" s="249"/>
      <c r="F90" s="249"/>
      <c r="G90" s="249"/>
      <c r="H90" s="249"/>
      <c r="I90" s="249"/>
      <c r="J90" s="249"/>
      <c r="K90" s="249"/>
      <c r="L90" s="249"/>
      <c r="M90" s="249"/>
      <c r="N90" s="249"/>
      <c r="O90" s="249"/>
      <c r="P90" s="247"/>
      <c r="Q90" s="247"/>
      <c r="R90" s="247"/>
      <c r="S90" s="247"/>
      <c r="T90" s="247"/>
      <c r="U90" s="247"/>
      <c r="V90" s="247"/>
      <c r="W90" s="247"/>
      <c r="X90" s="247"/>
      <c r="Y90" s="247"/>
      <c r="Z90" s="247"/>
      <c r="AA90" s="247"/>
      <c r="AB90" s="247"/>
      <c r="AC90" s="247"/>
      <c r="AD90" s="247"/>
      <c r="AE90" s="247"/>
      <c r="AF90" s="247"/>
      <c r="AG90" s="247"/>
      <c r="AH90" s="247"/>
      <c r="AI90" s="247"/>
    </row>
    <row r="91" spans="1:35" x14ac:dyDescent="0.35">
      <c r="A91" s="249"/>
      <c r="B91" s="249"/>
      <c r="C91" s="249"/>
      <c r="D91" s="249"/>
      <c r="E91" s="249"/>
      <c r="F91" s="249"/>
      <c r="G91" s="249"/>
      <c r="H91" s="249"/>
      <c r="I91" s="249"/>
      <c r="J91" s="249"/>
      <c r="K91" s="249"/>
      <c r="L91" s="249"/>
      <c r="M91" s="249"/>
      <c r="N91" s="249"/>
      <c r="O91" s="249"/>
      <c r="P91" s="247"/>
      <c r="Q91" s="247"/>
      <c r="R91" s="247"/>
      <c r="S91" s="247"/>
      <c r="T91" s="247"/>
      <c r="U91" s="247"/>
      <c r="V91" s="247"/>
      <c r="W91" s="247"/>
      <c r="X91" s="247"/>
      <c r="Y91" s="247"/>
      <c r="Z91" s="247"/>
      <c r="AA91" s="247"/>
      <c r="AB91" s="247"/>
      <c r="AC91" s="247"/>
      <c r="AD91" s="247"/>
      <c r="AE91" s="247"/>
      <c r="AF91" s="247"/>
      <c r="AG91" s="247"/>
      <c r="AH91" s="247"/>
      <c r="AI91" s="247"/>
    </row>
    <row r="92" spans="1:35" x14ac:dyDescent="0.35">
      <c r="A92" s="249"/>
      <c r="B92" s="249"/>
      <c r="C92" s="249"/>
      <c r="D92" s="249"/>
      <c r="E92" s="249"/>
      <c r="F92" s="249"/>
      <c r="G92" s="249"/>
      <c r="H92" s="249"/>
      <c r="I92" s="249"/>
      <c r="J92" s="249"/>
      <c r="K92" s="249"/>
      <c r="L92" s="249"/>
      <c r="M92" s="249"/>
      <c r="N92" s="249"/>
      <c r="O92" s="249"/>
      <c r="P92" s="247"/>
      <c r="Q92" s="247"/>
      <c r="R92" s="247"/>
      <c r="S92" s="247"/>
      <c r="T92" s="247"/>
      <c r="U92" s="247"/>
      <c r="V92" s="247"/>
      <c r="W92" s="247"/>
      <c r="X92" s="247"/>
      <c r="Y92" s="247"/>
      <c r="Z92" s="247"/>
      <c r="AA92" s="247"/>
      <c r="AB92" s="247"/>
      <c r="AC92" s="247"/>
      <c r="AD92" s="247"/>
      <c r="AE92" s="247"/>
      <c r="AF92" s="247"/>
      <c r="AG92" s="247"/>
      <c r="AH92" s="247"/>
      <c r="AI92" s="247"/>
    </row>
    <row r="93" spans="1:35" x14ac:dyDescent="0.35">
      <c r="A93" s="249"/>
      <c r="B93" s="249"/>
      <c r="C93" s="249"/>
      <c r="D93" s="249"/>
      <c r="E93" s="249"/>
      <c r="F93" s="249"/>
      <c r="G93" s="249"/>
      <c r="H93" s="249"/>
      <c r="I93" s="249"/>
      <c r="J93" s="249"/>
      <c r="K93" s="249"/>
      <c r="L93" s="249"/>
      <c r="M93" s="249"/>
      <c r="N93" s="249"/>
      <c r="O93" s="249"/>
      <c r="P93" s="247"/>
      <c r="Q93" s="247"/>
      <c r="R93" s="247"/>
      <c r="S93" s="247"/>
      <c r="T93" s="247"/>
      <c r="U93" s="247"/>
      <c r="V93" s="247"/>
      <c r="W93" s="247"/>
      <c r="X93" s="247"/>
      <c r="Y93" s="247"/>
      <c r="Z93" s="247"/>
      <c r="AA93" s="247"/>
      <c r="AB93" s="247"/>
      <c r="AC93" s="247"/>
      <c r="AD93" s="247"/>
      <c r="AE93" s="247"/>
      <c r="AF93" s="247"/>
      <c r="AG93" s="247"/>
      <c r="AH93" s="247"/>
      <c r="AI93" s="247"/>
    </row>
    <row r="94" spans="1:35" x14ac:dyDescent="0.35">
      <c r="A94" s="249"/>
      <c r="B94" s="249"/>
      <c r="C94" s="249"/>
      <c r="D94" s="249"/>
      <c r="E94" s="249"/>
      <c r="F94" s="249"/>
      <c r="G94" s="249"/>
      <c r="H94" s="249"/>
      <c r="I94" s="249"/>
      <c r="J94" s="249"/>
      <c r="K94" s="249"/>
      <c r="L94" s="249"/>
      <c r="M94" s="249"/>
      <c r="N94" s="249"/>
      <c r="O94" s="249"/>
      <c r="P94" s="247"/>
      <c r="Q94" s="247"/>
      <c r="R94" s="247"/>
      <c r="S94" s="247"/>
      <c r="T94" s="247"/>
      <c r="U94" s="247"/>
      <c r="V94" s="247"/>
      <c r="W94" s="247"/>
      <c r="X94" s="247"/>
      <c r="Y94" s="247"/>
      <c r="Z94" s="247"/>
      <c r="AA94" s="247"/>
      <c r="AB94" s="247"/>
      <c r="AC94" s="247"/>
      <c r="AD94" s="247"/>
      <c r="AE94" s="247"/>
      <c r="AF94" s="247"/>
      <c r="AG94" s="247"/>
      <c r="AH94" s="247"/>
      <c r="AI94" s="247"/>
    </row>
    <row r="95" spans="1:35" x14ac:dyDescent="0.35">
      <c r="A95" s="249"/>
      <c r="B95" s="249"/>
      <c r="C95" s="249"/>
      <c r="D95" s="249"/>
      <c r="E95" s="249"/>
      <c r="F95" s="249"/>
      <c r="G95" s="249"/>
      <c r="H95" s="249"/>
      <c r="I95" s="249"/>
      <c r="J95" s="249"/>
      <c r="K95" s="249"/>
      <c r="L95" s="249"/>
      <c r="M95" s="249"/>
      <c r="N95" s="249"/>
      <c r="O95" s="249"/>
      <c r="P95" s="247"/>
      <c r="Q95" s="247"/>
      <c r="R95" s="247"/>
      <c r="S95" s="247"/>
      <c r="T95" s="247"/>
      <c r="U95" s="247"/>
      <c r="V95" s="247"/>
      <c r="W95" s="247"/>
      <c r="X95" s="247"/>
      <c r="Y95" s="247"/>
      <c r="Z95" s="247"/>
      <c r="AA95" s="247"/>
      <c r="AB95" s="247"/>
      <c r="AC95" s="247"/>
      <c r="AD95" s="247"/>
      <c r="AE95" s="247"/>
      <c r="AF95" s="247"/>
      <c r="AG95" s="247"/>
      <c r="AH95" s="247"/>
      <c r="AI95" s="247"/>
    </row>
    <row r="96" spans="1:35" x14ac:dyDescent="0.35">
      <c r="A96" s="249"/>
      <c r="B96" s="249"/>
      <c r="C96" s="249"/>
      <c r="D96" s="249"/>
      <c r="E96" s="249"/>
      <c r="F96" s="249"/>
      <c r="G96" s="249"/>
      <c r="H96" s="249"/>
      <c r="I96" s="249"/>
      <c r="J96" s="249"/>
      <c r="K96" s="249"/>
      <c r="L96" s="249"/>
      <c r="M96" s="249"/>
      <c r="N96" s="249"/>
      <c r="O96" s="249"/>
      <c r="P96" s="247"/>
      <c r="Q96" s="247"/>
      <c r="R96" s="247"/>
      <c r="S96" s="247"/>
      <c r="T96" s="247"/>
      <c r="U96" s="247"/>
      <c r="V96" s="247"/>
      <c r="W96" s="247"/>
      <c r="X96" s="247"/>
      <c r="Y96" s="247"/>
      <c r="Z96" s="247"/>
      <c r="AA96" s="247"/>
      <c r="AB96" s="247"/>
      <c r="AC96" s="247"/>
      <c r="AD96" s="247"/>
      <c r="AE96" s="247"/>
      <c r="AF96" s="247"/>
      <c r="AG96" s="247"/>
      <c r="AH96" s="247"/>
      <c r="AI96" s="247"/>
    </row>
    <row r="97" spans="1:35" x14ac:dyDescent="0.35">
      <c r="A97" s="249"/>
      <c r="B97" s="249"/>
      <c r="C97" s="249"/>
      <c r="D97" s="249"/>
      <c r="E97" s="249"/>
      <c r="F97" s="249"/>
      <c r="G97" s="249"/>
      <c r="H97" s="249"/>
      <c r="I97" s="249"/>
      <c r="J97" s="249"/>
      <c r="K97" s="249"/>
      <c r="L97" s="249"/>
      <c r="M97" s="249"/>
      <c r="N97" s="249"/>
      <c r="O97" s="249"/>
      <c r="P97" s="247"/>
      <c r="Q97" s="247"/>
      <c r="R97" s="247"/>
      <c r="S97" s="247"/>
      <c r="T97" s="247"/>
      <c r="U97" s="247"/>
      <c r="V97" s="247"/>
      <c r="W97" s="247"/>
      <c r="X97" s="247"/>
      <c r="Y97" s="247"/>
      <c r="Z97" s="247"/>
      <c r="AA97" s="247"/>
      <c r="AB97" s="247"/>
      <c r="AC97" s="247"/>
      <c r="AD97" s="247"/>
      <c r="AE97" s="247"/>
      <c r="AF97" s="247"/>
      <c r="AG97" s="247"/>
      <c r="AH97" s="247"/>
      <c r="AI97" s="247"/>
    </row>
    <row r="98" spans="1:35" x14ac:dyDescent="0.35">
      <c r="A98" s="249"/>
      <c r="B98" s="249"/>
      <c r="C98" s="249"/>
      <c r="D98" s="249"/>
      <c r="E98" s="249"/>
      <c r="F98" s="249"/>
      <c r="G98" s="249"/>
      <c r="H98" s="249"/>
      <c r="I98" s="249"/>
      <c r="J98" s="249"/>
      <c r="K98" s="249"/>
      <c r="L98" s="249"/>
      <c r="M98" s="249"/>
      <c r="N98" s="249"/>
      <c r="O98" s="249"/>
      <c r="P98" s="247"/>
      <c r="Q98" s="247"/>
      <c r="R98" s="247"/>
      <c r="S98" s="247"/>
      <c r="T98" s="247"/>
      <c r="U98" s="247"/>
      <c r="V98" s="247"/>
      <c r="W98" s="247"/>
      <c r="X98" s="247"/>
      <c r="Y98" s="247"/>
      <c r="Z98" s="247"/>
      <c r="AA98" s="247"/>
      <c r="AB98" s="247"/>
      <c r="AC98" s="247"/>
      <c r="AD98" s="247"/>
      <c r="AE98" s="247"/>
      <c r="AF98" s="247"/>
      <c r="AG98" s="247"/>
      <c r="AH98" s="247"/>
      <c r="AI98" s="247"/>
    </row>
    <row r="99" spans="1:35" x14ac:dyDescent="0.35">
      <c r="A99" s="249"/>
      <c r="B99" s="249"/>
      <c r="C99" s="249"/>
      <c r="D99" s="249"/>
      <c r="E99" s="249"/>
      <c r="F99" s="249"/>
      <c r="G99" s="249"/>
      <c r="H99" s="249"/>
      <c r="I99" s="249"/>
      <c r="J99" s="249"/>
      <c r="K99" s="249"/>
      <c r="L99" s="249"/>
      <c r="M99" s="249"/>
      <c r="N99" s="249"/>
      <c r="O99" s="249"/>
      <c r="P99" s="247"/>
      <c r="Q99" s="247"/>
      <c r="R99" s="247"/>
      <c r="S99" s="247"/>
      <c r="T99" s="247"/>
      <c r="U99" s="247"/>
      <c r="V99" s="247"/>
      <c r="W99" s="247"/>
      <c r="X99" s="247"/>
      <c r="Y99" s="247"/>
      <c r="Z99" s="247"/>
      <c r="AA99" s="247"/>
      <c r="AB99" s="247"/>
      <c r="AC99" s="247"/>
      <c r="AD99" s="247"/>
      <c r="AE99" s="247"/>
      <c r="AF99" s="247"/>
      <c r="AG99" s="247"/>
      <c r="AH99" s="247"/>
      <c r="AI99" s="247"/>
    </row>
    <row r="100" spans="1:35" x14ac:dyDescent="0.35">
      <c r="A100" s="249"/>
      <c r="B100" s="249"/>
      <c r="C100" s="249"/>
      <c r="D100" s="249"/>
      <c r="E100" s="249"/>
      <c r="F100" s="249"/>
      <c r="G100" s="249"/>
      <c r="H100" s="249"/>
      <c r="I100" s="249"/>
      <c r="J100" s="249"/>
      <c r="K100" s="249"/>
      <c r="L100" s="249"/>
      <c r="M100" s="249"/>
      <c r="N100" s="249"/>
      <c r="O100" s="249"/>
      <c r="P100" s="247"/>
      <c r="Q100" s="247"/>
      <c r="R100" s="247"/>
      <c r="S100" s="247"/>
      <c r="T100" s="247"/>
      <c r="U100" s="247"/>
      <c r="V100" s="247"/>
      <c r="W100" s="247"/>
      <c r="X100" s="247"/>
      <c r="Y100" s="247"/>
      <c r="Z100" s="247"/>
      <c r="AA100" s="247"/>
      <c r="AB100" s="247"/>
      <c r="AC100" s="247"/>
      <c r="AD100" s="247"/>
      <c r="AE100" s="247"/>
      <c r="AF100" s="247"/>
      <c r="AG100" s="247"/>
      <c r="AH100" s="247"/>
      <c r="AI100" s="247"/>
    </row>
    <row r="101" spans="1:35" x14ac:dyDescent="0.35">
      <c r="A101" s="249"/>
      <c r="B101" s="249"/>
      <c r="C101" s="249"/>
      <c r="D101" s="249"/>
      <c r="E101" s="249"/>
      <c r="F101" s="249"/>
      <c r="G101" s="249"/>
      <c r="H101" s="249"/>
      <c r="I101" s="249"/>
      <c r="J101" s="249"/>
      <c r="K101" s="249"/>
      <c r="L101" s="249"/>
      <c r="M101" s="249"/>
      <c r="N101" s="249"/>
      <c r="O101" s="249"/>
      <c r="P101" s="247"/>
      <c r="Q101" s="247"/>
      <c r="R101" s="247"/>
      <c r="S101" s="247"/>
      <c r="T101" s="247"/>
      <c r="U101" s="247"/>
      <c r="V101" s="247"/>
      <c r="W101" s="247"/>
      <c r="X101" s="247"/>
      <c r="Y101" s="247"/>
      <c r="Z101" s="247"/>
      <c r="AA101" s="247"/>
      <c r="AB101" s="247"/>
      <c r="AC101" s="247"/>
      <c r="AD101" s="247"/>
      <c r="AE101" s="247"/>
      <c r="AF101" s="247"/>
      <c r="AG101" s="247"/>
      <c r="AH101" s="247"/>
      <c r="AI101" s="247"/>
    </row>
    <row r="102" spans="1:35" x14ac:dyDescent="0.35">
      <c r="A102" s="249"/>
      <c r="B102" s="249"/>
      <c r="C102" s="249"/>
      <c r="D102" s="249"/>
      <c r="E102" s="249"/>
      <c r="F102" s="249"/>
      <c r="G102" s="249"/>
      <c r="H102" s="249"/>
      <c r="I102" s="249"/>
      <c r="J102" s="249"/>
      <c r="K102" s="249"/>
      <c r="L102" s="249"/>
      <c r="M102" s="249"/>
      <c r="N102" s="249"/>
      <c r="O102" s="249"/>
      <c r="P102" s="247"/>
      <c r="Q102" s="247"/>
      <c r="R102" s="247"/>
      <c r="S102" s="247"/>
      <c r="T102" s="247"/>
      <c r="U102" s="247"/>
      <c r="V102" s="247"/>
      <c r="W102" s="247"/>
      <c r="X102" s="247"/>
      <c r="Y102" s="247"/>
      <c r="Z102" s="247"/>
      <c r="AA102" s="247"/>
      <c r="AB102" s="247"/>
      <c r="AC102" s="247"/>
      <c r="AD102" s="247"/>
      <c r="AE102" s="247"/>
      <c r="AF102" s="247"/>
      <c r="AG102" s="247"/>
      <c r="AH102" s="247"/>
      <c r="AI102" s="247"/>
    </row>
    <row r="103" spans="1:35" x14ac:dyDescent="0.35">
      <c r="A103" s="247"/>
      <c r="B103" s="247"/>
      <c r="C103" s="247"/>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row>
    <row r="104" spans="1:35" x14ac:dyDescent="0.35">
      <c r="A104" s="247"/>
      <c r="B104" s="247"/>
      <c r="C104" s="247"/>
      <c r="D104" s="247"/>
      <c r="E104" s="247"/>
      <c r="F104" s="247"/>
      <c r="G104" s="247"/>
      <c r="H104" s="247"/>
      <c r="I104" s="247"/>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row>
    <row r="105" spans="1:35" x14ac:dyDescent="0.35">
      <c r="A105" s="247"/>
      <c r="B105" s="247"/>
      <c r="C105" s="247"/>
      <c r="D105" s="247"/>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row>
    <row r="106" spans="1:35" x14ac:dyDescent="0.35">
      <c r="A106" s="247"/>
      <c r="B106" s="247"/>
      <c r="C106" s="247"/>
      <c r="D106" s="247"/>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row>
    <row r="107" spans="1:35" x14ac:dyDescent="0.35">
      <c r="A107" s="247"/>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row>
    <row r="108" spans="1:35" x14ac:dyDescent="0.35">
      <c r="A108" s="247"/>
      <c r="B108" s="247"/>
      <c r="C108" s="247"/>
      <c r="D108" s="247"/>
      <c r="E108" s="247"/>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row>
    <row r="109" spans="1:35" x14ac:dyDescent="0.35">
      <c r="A109" s="247"/>
      <c r="B109" s="247"/>
      <c r="C109" s="247"/>
      <c r="D109" s="247"/>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row>
    <row r="110" spans="1:35" x14ac:dyDescent="0.35">
      <c r="A110" s="247"/>
      <c r="B110" s="247"/>
      <c r="C110" s="247"/>
      <c r="D110" s="247"/>
      <c r="E110" s="247"/>
      <c r="F110" s="247"/>
      <c r="G110" s="247"/>
      <c r="H110" s="247"/>
      <c r="I110" s="247"/>
      <c r="J110" s="247"/>
      <c r="K110" s="247"/>
      <c r="L110" s="247"/>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row>
    <row r="111" spans="1:35" x14ac:dyDescent="0.35">
      <c r="A111" s="247"/>
      <c r="B111" s="247"/>
      <c r="C111" s="247"/>
      <c r="D111" s="247"/>
      <c r="E111" s="247"/>
      <c r="F111" s="247"/>
      <c r="G111" s="247"/>
      <c r="H111" s="247"/>
      <c r="I111" s="247"/>
      <c r="J111" s="247"/>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row>
    <row r="112" spans="1:35" x14ac:dyDescent="0.35">
      <c r="A112" s="247"/>
      <c r="B112" s="247"/>
      <c r="C112" s="247"/>
      <c r="D112" s="247"/>
      <c r="E112" s="247"/>
      <c r="F112" s="247"/>
      <c r="G112" s="247"/>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row>
    <row r="113" spans="1:35" x14ac:dyDescent="0.35">
      <c r="A113" s="247"/>
      <c r="B113" s="247"/>
      <c r="C113" s="247"/>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row>
    <row r="114" spans="1:35" x14ac:dyDescent="0.35">
      <c r="A114" s="247"/>
      <c r="B114" s="247"/>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row>
  </sheetData>
  <mergeCells count="5">
    <mergeCell ref="A1:O2"/>
    <mergeCell ref="A26:O26"/>
    <mergeCell ref="A52:G52"/>
    <mergeCell ref="H52:M52"/>
    <mergeCell ref="A72:G72"/>
  </mergeCells>
  <pageMargins left="0.7" right="0.7" top="0.75" bottom="0.75" header="0.3" footer="0.3"/>
  <pageSetup paperSize="9" scale="27"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ADB3A-B3C4-46C4-90D6-94D0AECE76ED}">
  <dimension ref="A1:AI114"/>
  <sheetViews>
    <sheetView zoomScale="80" zoomScaleNormal="80" workbookViewId="0">
      <selection activeCell="P1" sqref="P1"/>
    </sheetView>
  </sheetViews>
  <sheetFormatPr defaultColWidth="9.1328125" defaultRowHeight="12.75" x14ac:dyDescent="0.35"/>
  <cols>
    <col min="1" max="16384" width="9.1328125" style="248"/>
  </cols>
  <sheetData>
    <row r="1" spans="1:35" x14ac:dyDescent="0.35">
      <c r="A1" s="287" t="str">
        <f>CONCATENATE("Negotiating Style Analysis for ",'Social Style Report'!M3)</f>
        <v xml:space="preserve">Negotiating Style Analysis for Lead Negotiator </v>
      </c>
      <c r="B1" s="287"/>
      <c r="C1" s="287"/>
      <c r="D1" s="287"/>
      <c r="E1" s="287"/>
      <c r="F1" s="287"/>
      <c r="G1" s="287"/>
      <c r="H1" s="287"/>
      <c r="I1" s="287"/>
      <c r="J1" s="287"/>
      <c r="K1" s="287"/>
      <c r="L1" s="287"/>
      <c r="M1" s="287"/>
      <c r="N1" s="287"/>
      <c r="O1" s="287"/>
      <c r="P1" s="247"/>
      <c r="Q1" s="247"/>
      <c r="R1" s="247"/>
      <c r="S1" s="247"/>
      <c r="T1" s="247"/>
      <c r="U1" s="247"/>
      <c r="V1" s="247"/>
      <c r="W1" s="247"/>
      <c r="X1" s="247"/>
      <c r="Y1" s="247"/>
      <c r="Z1" s="247"/>
      <c r="AA1" s="247"/>
      <c r="AB1" s="247"/>
      <c r="AC1" s="247"/>
      <c r="AD1" s="247"/>
      <c r="AE1" s="247"/>
      <c r="AF1" s="247"/>
      <c r="AG1" s="247"/>
      <c r="AH1" s="247"/>
      <c r="AI1" s="247"/>
    </row>
    <row r="2" spans="1:35" x14ac:dyDescent="0.35">
      <c r="A2" s="287"/>
      <c r="B2" s="287"/>
      <c r="C2" s="287"/>
      <c r="D2" s="287"/>
      <c r="E2" s="287"/>
      <c r="F2" s="287"/>
      <c r="G2" s="287"/>
      <c r="H2" s="287"/>
      <c r="I2" s="287"/>
      <c r="J2" s="287"/>
      <c r="K2" s="287"/>
      <c r="L2" s="287"/>
      <c r="M2" s="287"/>
      <c r="N2" s="287"/>
      <c r="O2" s="287"/>
      <c r="P2" s="247"/>
      <c r="Q2" s="247"/>
      <c r="R2" s="247"/>
      <c r="S2" s="247"/>
      <c r="T2" s="247"/>
      <c r="U2" s="247"/>
      <c r="V2" s="247"/>
      <c r="W2" s="247"/>
      <c r="X2" s="247"/>
      <c r="Y2" s="247"/>
      <c r="Z2" s="247"/>
      <c r="AA2" s="247"/>
      <c r="AB2" s="247"/>
      <c r="AC2" s="247"/>
      <c r="AD2" s="247"/>
      <c r="AE2" s="247"/>
      <c r="AF2" s="247"/>
      <c r="AG2" s="247"/>
      <c r="AH2" s="247"/>
      <c r="AI2" s="247"/>
    </row>
    <row r="3" spans="1:35" x14ac:dyDescent="0.35">
      <c r="A3" s="249"/>
      <c r="B3" s="249"/>
      <c r="C3" s="249"/>
      <c r="D3" s="249"/>
      <c r="E3" s="249"/>
      <c r="F3" s="249"/>
      <c r="G3" s="249"/>
      <c r="H3" s="249"/>
      <c r="I3" s="249"/>
      <c r="J3" s="249"/>
      <c r="K3" s="249"/>
      <c r="L3" s="249"/>
      <c r="M3" s="249"/>
      <c r="N3" s="249"/>
      <c r="O3" s="249"/>
      <c r="P3" s="247"/>
      <c r="Q3" s="247"/>
      <c r="R3" s="247"/>
      <c r="S3" s="247"/>
      <c r="T3" s="247"/>
      <c r="U3" s="247"/>
      <c r="V3" s="247"/>
      <c r="W3" s="247"/>
      <c r="X3" s="247"/>
      <c r="Y3" s="247"/>
      <c r="Z3" s="247"/>
      <c r="AA3" s="247"/>
      <c r="AB3" s="247"/>
      <c r="AC3" s="247"/>
      <c r="AD3" s="247"/>
      <c r="AE3" s="247"/>
      <c r="AF3" s="247"/>
      <c r="AG3" s="247"/>
      <c r="AH3" s="247"/>
      <c r="AI3" s="247"/>
    </row>
    <row r="4" spans="1:35" x14ac:dyDescent="0.35">
      <c r="A4" s="249"/>
      <c r="B4" s="249"/>
      <c r="C4" s="249"/>
      <c r="D4" s="249"/>
      <c r="E4" s="249"/>
      <c r="F4" s="249"/>
      <c r="G4" s="249"/>
      <c r="H4" s="249"/>
      <c r="I4" s="249"/>
      <c r="J4" s="249"/>
      <c r="K4" s="249"/>
      <c r="L4" s="249"/>
      <c r="M4" s="249"/>
      <c r="N4" s="249"/>
      <c r="O4" s="249"/>
      <c r="P4" s="247"/>
      <c r="Q4" s="247"/>
      <c r="R4" s="247"/>
      <c r="S4" s="247"/>
      <c r="T4" s="247"/>
      <c r="U4" s="247"/>
      <c r="V4" s="247"/>
      <c r="W4" s="247"/>
      <c r="X4" s="247"/>
      <c r="Y4" s="247"/>
      <c r="Z4" s="247"/>
      <c r="AA4" s="247"/>
      <c r="AB4" s="247"/>
      <c r="AC4" s="247"/>
      <c r="AD4" s="247"/>
      <c r="AE4" s="247"/>
      <c r="AF4" s="247"/>
      <c r="AG4" s="247"/>
      <c r="AH4" s="247"/>
      <c r="AI4" s="247"/>
    </row>
    <row r="5" spans="1:35" x14ac:dyDescent="0.35">
      <c r="A5" s="249"/>
      <c r="B5" s="249"/>
      <c r="C5" s="249"/>
      <c r="D5" s="249"/>
      <c r="E5" s="249"/>
      <c r="F5" s="249"/>
      <c r="G5" s="249"/>
      <c r="H5" s="249"/>
      <c r="I5" s="249"/>
      <c r="J5" s="249"/>
      <c r="K5" s="249"/>
      <c r="L5" s="249"/>
      <c r="M5" s="249"/>
      <c r="N5" s="249"/>
      <c r="O5" s="249"/>
      <c r="P5" s="247"/>
      <c r="Q5" s="247"/>
      <c r="R5" s="247"/>
      <c r="S5" s="247"/>
      <c r="T5" s="247"/>
      <c r="U5" s="247"/>
      <c r="V5" s="247"/>
      <c r="W5" s="247"/>
      <c r="X5" s="247"/>
      <c r="Y5" s="247"/>
      <c r="Z5" s="247"/>
      <c r="AA5" s="247"/>
      <c r="AB5" s="247"/>
      <c r="AC5" s="247"/>
      <c r="AD5" s="247"/>
      <c r="AE5" s="247"/>
      <c r="AF5" s="247"/>
      <c r="AG5" s="247"/>
      <c r="AH5" s="247"/>
      <c r="AI5" s="247"/>
    </row>
    <row r="6" spans="1:35" x14ac:dyDescent="0.35">
      <c r="A6" s="249"/>
      <c r="B6" s="249"/>
      <c r="C6" s="249"/>
      <c r="D6" s="249"/>
      <c r="E6" s="249"/>
      <c r="F6" s="249"/>
      <c r="G6" s="249"/>
      <c r="H6" s="249"/>
      <c r="I6" s="249"/>
      <c r="J6" s="249"/>
      <c r="K6" s="249"/>
      <c r="L6" s="249"/>
      <c r="M6" s="249"/>
      <c r="N6" s="249"/>
      <c r="O6" s="249"/>
      <c r="P6" s="247"/>
      <c r="Q6" s="247"/>
      <c r="R6" s="247"/>
      <c r="S6" s="247"/>
      <c r="T6" s="247"/>
      <c r="U6" s="247"/>
      <c r="V6" s="247"/>
      <c r="W6" s="247"/>
      <c r="X6" s="247"/>
      <c r="Y6" s="247"/>
      <c r="Z6" s="247"/>
      <c r="AA6" s="247"/>
      <c r="AB6" s="247"/>
      <c r="AC6" s="247"/>
      <c r="AD6" s="247"/>
      <c r="AE6" s="247"/>
      <c r="AF6" s="247"/>
      <c r="AG6" s="247"/>
      <c r="AH6" s="247"/>
      <c r="AI6" s="247"/>
    </row>
    <row r="7" spans="1:35" x14ac:dyDescent="0.35">
      <c r="A7" s="249"/>
      <c r="B7" s="249"/>
      <c r="C7" s="249"/>
      <c r="D7" s="249"/>
      <c r="E7" s="249"/>
      <c r="F7" s="249"/>
      <c r="G7" s="249"/>
      <c r="H7" s="249"/>
      <c r="I7" s="249"/>
      <c r="J7" s="249"/>
      <c r="K7" s="249"/>
      <c r="L7" s="249"/>
      <c r="M7" s="249"/>
      <c r="N7" s="249"/>
      <c r="O7" s="249"/>
      <c r="P7" s="247"/>
      <c r="Q7" s="247"/>
      <c r="R7" s="247"/>
      <c r="S7" s="247"/>
      <c r="T7" s="247"/>
      <c r="U7" s="247"/>
      <c r="V7" s="247"/>
      <c r="W7" s="247"/>
      <c r="X7" s="247"/>
      <c r="Y7" s="247"/>
      <c r="Z7" s="247"/>
      <c r="AA7" s="247"/>
      <c r="AB7" s="247"/>
      <c r="AC7" s="247"/>
      <c r="AD7" s="247"/>
      <c r="AE7" s="247"/>
      <c r="AF7" s="247"/>
      <c r="AG7" s="247"/>
      <c r="AH7" s="247"/>
      <c r="AI7" s="247"/>
    </row>
    <row r="8" spans="1:35" x14ac:dyDescent="0.35">
      <c r="A8" s="249"/>
      <c r="B8" s="249"/>
      <c r="C8" s="249"/>
      <c r="D8" s="249"/>
      <c r="E8" s="249"/>
      <c r="F8" s="249"/>
      <c r="G8" s="249"/>
      <c r="H8" s="249"/>
      <c r="I8" s="249"/>
      <c r="J8" s="249"/>
      <c r="K8" s="249"/>
      <c r="L8" s="249"/>
      <c r="M8" s="249"/>
      <c r="N8" s="249"/>
      <c r="O8" s="249"/>
      <c r="P8" s="247"/>
      <c r="Q8" s="247"/>
      <c r="R8" s="247"/>
      <c r="S8" s="247"/>
      <c r="T8" s="247"/>
      <c r="U8" s="247"/>
      <c r="V8" s="247"/>
      <c r="W8" s="247"/>
      <c r="X8" s="247"/>
      <c r="Y8" s="247"/>
      <c r="Z8" s="247"/>
      <c r="AA8" s="247"/>
      <c r="AB8" s="247"/>
      <c r="AC8" s="247"/>
      <c r="AD8" s="247"/>
      <c r="AE8" s="247"/>
      <c r="AF8" s="247"/>
      <c r="AG8" s="247"/>
      <c r="AH8" s="247"/>
      <c r="AI8" s="247"/>
    </row>
    <row r="9" spans="1:35" x14ac:dyDescent="0.35">
      <c r="A9" s="249"/>
      <c r="B9" s="249"/>
      <c r="C9" s="249"/>
      <c r="D9" s="249"/>
      <c r="E9" s="249"/>
      <c r="F9" s="249"/>
      <c r="G9" s="249"/>
      <c r="H9" s="249"/>
      <c r="I9" s="249"/>
      <c r="J9" s="249"/>
      <c r="K9" s="249"/>
      <c r="L9" s="249"/>
      <c r="M9" s="249"/>
      <c r="N9" s="249"/>
      <c r="O9" s="249"/>
      <c r="P9" s="247"/>
      <c r="Q9" s="247"/>
      <c r="R9" s="247"/>
      <c r="S9" s="247"/>
      <c r="T9" s="247"/>
      <c r="U9" s="247"/>
      <c r="V9" s="247"/>
      <c r="W9" s="247"/>
      <c r="X9" s="247"/>
      <c r="Y9" s="247"/>
      <c r="Z9" s="247"/>
      <c r="AA9" s="247"/>
      <c r="AB9" s="247"/>
      <c r="AC9" s="247"/>
      <c r="AD9" s="247"/>
      <c r="AE9" s="247"/>
      <c r="AF9" s="247"/>
      <c r="AG9" s="247"/>
      <c r="AH9" s="247"/>
      <c r="AI9" s="247"/>
    </row>
    <row r="10" spans="1:35" x14ac:dyDescent="0.35">
      <c r="A10" s="249"/>
      <c r="B10" s="249"/>
      <c r="C10" s="249"/>
      <c r="D10" s="249"/>
      <c r="E10" s="249"/>
      <c r="F10" s="249"/>
      <c r="G10" s="249"/>
      <c r="H10" s="249"/>
      <c r="I10" s="249"/>
      <c r="J10" s="249"/>
      <c r="K10" s="249"/>
      <c r="L10" s="249"/>
      <c r="M10" s="249"/>
      <c r="N10" s="249"/>
      <c r="O10" s="249"/>
      <c r="P10" s="247"/>
      <c r="Q10" s="247"/>
      <c r="R10" s="247"/>
      <c r="S10" s="247"/>
      <c r="T10" s="247"/>
      <c r="U10" s="247"/>
      <c r="V10" s="247"/>
      <c r="W10" s="247"/>
      <c r="X10" s="247"/>
      <c r="Y10" s="247"/>
      <c r="Z10" s="247"/>
      <c r="AA10" s="247"/>
      <c r="AB10" s="247"/>
      <c r="AC10" s="247"/>
      <c r="AD10" s="247"/>
      <c r="AE10" s="247"/>
      <c r="AF10" s="247"/>
      <c r="AG10" s="247"/>
      <c r="AH10" s="247"/>
      <c r="AI10" s="247"/>
    </row>
    <row r="11" spans="1:35" x14ac:dyDescent="0.35">
      <c r="A11" s="249"/>
      <c r="B11" s="249"/>
      <c r="C11" s="249"/>
      <c r="D11" s="249"/>
      <c r="E11" s="249"/>
      <c r="F11" s="249"/>
      <c r="G11" s="249"/>
      <c r="H11" s="249"/>
      <c r="I11" s="249"/>
      <c r="J11" s="249"/>
      <c r="K11" s="249"/>
      <c r="L11" s="249"/>
      <c r="M11" s="249"/>
      <c r="N11" s="249"/>
      <c r="O11" s="249"/>
      <c r="P11" s="247"/>
      <c r="Q11" s="247"/>
      <c r="R11" s="247"/>
      <c r="S11" s="247"/>
      <c r="T11" s="247"/>
      <c r="U11" s="247"/>
      <c r="V11" s="247"/>
      <c r="W11" s="247"/>
      <c r="X11" s="247"/>
      <c r="Y11" s="247"/>
      <c r="Z11" s="247"/>
      <c r="AA11" s="247"/>
      <c r="AB11" s="247"/>
      <c r="AC11" s="247"/>
      <c r="AD11" s="247"/>
      <c r="AE11" s="247"/>
      <c r="AF11" s="247"/>
      <c r="AG11" s="247"/>
      <c r="AH11" s="247"/>
      <c r="AI11" s="247"/>
    </row>
    <row r="12" spans="1:35" x14ac:dyDescent="0.35">
      <c r="A12" s="249"/>
      <c r="B12" s="249"/>
      <c r="C12" s="249"/>
      <c r="D12" s="249"/>
      <c r="E12" s="249"/>
      <c r="F12" s="249"/>
      <c r="G12" s="249"/>
      <c r="H12" s="249"/>
      <c r="I12" s="249"/>
      <c r="J12" s="249"/>
      <c r="K12" s="249"/>
      <c r="L12" s="249"/>
      <c r="M12" s="249"/>
      <c r="N12" s="249"/>
      <c r="O12" s="249"/>
      <c r="P12" s="247"/>
      <c r="Q12" s="247"/>
      <c r="R12" s="247"/>
      <c r="S12" s="247"/>
      <c r="T12" s="247"/>
      <c r="U12" s="247"/>
      <c r="V12" s="247"/>
      <c r="W12" s="247"/>
      <c r="X12" s="247"/>
      <c r="Y12" s="247"/>
      <c r="Z12" s="247"/>
      <c r="AA12" s="247"/>
      <c r="AB12" s="247"/>
      <c r="AC12" s="247"/>
      <c r="AD12" s="247"/>
      <c r="AE12" s="247"/>
      <c r="AF12" s="247"/>
      <c r="AG12" s="247"/>
      <c r="AH12" s="247"/>
      <c r="AI12" s="247"/>
    </row>
    <row r="13" spans="1:35" x14ac:dyDescent="0.35">
      <c r="A13" s="249"/>
      <c r="B13" s="249"/>
      <c r="C13" s="249"/>
      <c r="D13" s="249"/>
      <c r="E13" s="249"/>
      <c r="F13" s="249"/>
      <c r="G13" s="249"/>
      <c r="H13" s="249"/>
      <c r="I13" s="249"/>
      <c r="J13" s="249"/>
      <c r="K13" s="249"/>
      <c r="L13" s="249"/>
      <c r="M13" s="249"/>
      <c r="N13" s="249"/>
      <c r="O13" s="249"/>
      <c r="P13" s="247"/>
      <c r="Q13" s="247"/>
      <c r="R13" s="247"/>
      <c r="S13" s="247"/>
      <c r="T13" s="247"/>
      <c r="U13" s="247"/>
      <c r="V13" s="247"/>
      <c r="W13" s="247"/>
      <c r="X13" s="247"/>
      <c r="Y13" s="247"/>
      <c r="Z13" s="247"/>
      <c r="AA13" s="247"/>
      <c r="AB13" s="247"/>
      <c r="AC13" s="247"/>
      <c r="AD13" s="247"/>
      <c r="AE13" s="247"/>
      <c r="AF13" s="247"/>
      <c r="AG13" s="247"/>
      <c r="AH13" s="247"/>
      <c r="AI13" s="247"/>
    </row>
    <row r="14" spans="1:35" x14ac:dyDescent="0.35">
      <c r="A14" s="249"/>
      <c r="B14" s="249"/>
      <c r="C14" s="249"/>
      <c r="D14" s="249"/>
      <c r="E14" s="249"/>
      <c r="F14" s="249"/>
      <c r="G14" s="249"/>
      <c r="H14" s="249"/>
      <c r="I14" s="249"/>
      <c r="J14" s="249"/>
      <c r="K14" s="249"/>
      <c r="L14" s="249"/>
      <c r="M14" s="249"/>
      <c r="N14" s="249"/>
      <c r="O14" s="249"/>
      <c r="P14" s="247"/>
      <c r="Q14" s="247"/>
      <c r="R14" s="247"/>
      <c r="S14" s="247"/>
      <c r="T14" s="247"/>
      <c r="U14" s="247"/>
      <c r="V14" s="247"/>
      <c r="W14" s="247"/>
      <c r="X14" s="247"/>
      <c r="Y14" s="247"/>
      <c r="Z14" s="247"/>
      <c r="AA14" s="247"/>
      <c r="AB14" s="247"/>
      <c r="AC14" s="247"/>
      <c r="AD14" s="247"/>
      <c r="AE14" s="247"/>
      <c r="AF14" s="247"/>
      <c r="AG14" s="247"/>
      <c r="AH14" s="247"/>
      <c r="AI14" s="247"/>
    </row>
    <row r="15" spans="1:35" x14ac:dyDescent="0.35">
      <c r="A15" s="249"/>
      <c r="B15" s="249"/>
      <c r="C15" s="249"/>
      <c r="D15" s="249"/>
      <c r="E15" s="249"/>
      <c r="F15" s="249"/>
      <c r="G15" s="249"/>
      <c r="H15" s="249"/>
      <c r="I15" s="249"/>
      <c r="J15" s="249"/>
      <c r="K15" s="249"/>
      <c r="L15" s="249"/>
      <c r="M15" s="249"/>
      <c r="N15" s="249"/>
      <c r="O15" s="249"/>
      <c r="P15" s="247"/>
      <c r="Q15" s="247"/>
      <c r="R15" s="247"/>
      <c r="S15" s="247"/>
      <c r="T15" s="247"/>
      <c r="U15" s="247"/>
      <c r="V15" s="247"/>
      <c r="W15" s="247"/>
      <c r="X15" s="247"/>
      <c r="Y15" s="247"/>
      <c r="Z15" s="247"/>
      <c r="AA15" s="247"/>
      <c r="AB15" s="247"/>
      <c r="AC15" s="247"/>
      <c r="AD15" s="247"/>
      <c r="AE15" s="247"/>
      <c r="AF15" s="247"/>
      <c r="AG15" s="247"/>
      <c r="AH15" s="247"/>
      <c r="AI15" s="247"/>
    </row>
    <row r="16" spans="1:35" x14ac:dyDescent="0.35">
      <c r="A16" s="249"/>
      <c r="B16" s="249"/>
      <c r="C16" s="249"/>
      <c r="D16" s="249"/>
      <c r="E16" s="249"/>
      <c r="F16" s="249"/>
      <c r="G16" s="249"/>
      <c r="H16" s="249"/>
      <c r="I16" s="249"/>
      <c r="J16" s="249"/>
      <c r="K16" s="249"/>
      <c r="L16" s="249"/>
      <c r="M16" s="249"/>
      <c r="N16" s="249"/>
      <c r="O16" s="249"/>
      <c r="P16" s="247"/>
      <c r="Q16" s="247"/>
      <c r="R16" s="247"/>
      <c r="S16" s="247"/>
      <c r="T16" s="247"/>
      <c r="U16" s="247"/>
      <c r="V16" s="247"/>
      <c r="W16" s="247"/>
      <c r="X16" s="247"/>
      <c r="Y16" s="247"/>
      <c r="Z16" s="247"/>
      <c r="AA16" s="247"/>
      <c r="AB16" s="247"/>
      <c r="AC16" s="247"/>
      <c r="AD16" s="247"/>
      <c r="AE16" s="247"/>
      <c r="AF16" s="247"/>
      <c r="AG16" s="247"/>
      <c r="AH16" s="247"/>
      <c r="AI16" s="247"/>
    </row>
    <row r="17" spans="1:35" x14ac:dyDescent="0.35">
      <c r="A17" s="249"/>
      <c r="B17" s="249"/>
      <c r="C17" s="249"/>
      <c r="D17" s="249"/>
      <c r="E17" s="249"/>
      <c r="F17" s="249"/>
      <c r="G17" s="249"/>
      <c r="H17" s="249"/>
      <c r="I17" s="249"/>
      <c r="J17" s="249"/>
      <c r="K17" s="249"/>
      <c r="L17" s="249"/>
      <c r="M17" s="249"/>
      <c r="N17" s="249"/>
      <c r="O17" s="249"/>
      <c r="P17" s="247"/>
      <c r="Q17" s="247"/>
      <c r="R17" s="247"/>
      <c r="S17" s="247"/>
      <c r="T17" s="247"/>
      <c r="U17" s="247"/>
      <c r="V17" s="247"/>
      <c r="W17" s="247"/>
      <c r="X17" s="247"/>
      <c r="Y17" s="247"/>
      <c r="Z17" s="247"/>
      <c r="AA17" s="247"/>
      <c r="AB17" s="247"/>
      <c r="AC17" s="247"/>
      <c r="AD17" s="247"/>
      <c r="AE17" s="247"/>
      <c r="AF17" s="247"/>
      <c r="AG17" s="247"/>
      <c r="AH17" s="247"/>
      <c r="AI17" s="247"/>
    </row>
    <row r="18" spans="1:35" x14ac:dyDescent="0.35">
      <c r="A18" s="249"/>
      <c r="B18" s="249"/>
      <c r="C18" s="249"/>
      <c r="D18" s="249"/>
      <c r="E18" s="249"/>
      <c r="F18" s="249"/>
      <c r="G18" s="249"/>
      <c r="H18" s="249"/>
      <c r="I18" s="249"/>
      <c r="J18" s="249"/>
      <c r="K18" s="249"/>
      <c r="L18" s="249"/>
      <c r="M18" s="249"/>
      <c r="N18" s="249"/>
      <c r="O18" s="249"/>
      <c r="P18" s="247"/>
      <c r="Q18" s="247"/>
      <c r="R18" s="247"/>
      <c r="S18" s="247"/>
      <c r="T18" s="247"/>
      <c r="U18" s="247"/>
      <c r="V18" s="247"/>
      <c r="W18" s="247"/>
      <c r="X18" s="247"/>
      <c r="Y18" s="247"/>
      <c r="Z18" s="247"/>
      <c r="AA18" s="247"/>
      <c r="AB18" s="247"/>
      <c r="AC18" s="247"/>
      <c r="AD18" s="247"/>
      <c r="AE18" s="247"/>
      <c r="AF18" s="247"/>
      <c r="AG18" s="247"/>
      <c r="AH18" s="247"/>
      <c r="AI18" s="247"/>
    </row>
    <row r="19" spans="1:35" x14ac:dyDescent="0.35">
      <c r="A19" s="249"/>
      <c r="B19" s="249"/>
      <c r="C19" s="249"/>
      <c r="D19" s="249"/>
      <c r="E19" s="249"/>
      <c r="F19" s="249"/>
      <c r="G19" s="249"/>
      <c r="H19" s="249"/>
      <c r="I19" s="249"/>
      <c r="J19" s="249"/>
      <c r="K19" s="249"/>
      <c r="L19" s="249"/>
      <c r="M19" s="249"/>
      <c r="N19" s="249"/>
      <c r="O19" s="249"/>
      <c r="P19" s="247"/>
      <c r="Q19" s="247"/>
      <c r="R19" s="247"/>
      <c r="S19" s="247"/>
      <c r="T19" s="247"/>
      <c r="U19" s="247"/>
      <c r="V19" s="247"/>
      <c r="W19" s="247"/>
      <c r="X19" s="247"/>
      <c r="Y19" s="247"/>
      <c r="Z19" s="247"/>
      <c r="AA19" s="247"/>
      <c r="AB19" s="247"/>
      <c r="AC19" s="247"/>
      <c r="AD19" s="247"/>
      <c r="AE19" s="247"/>
      <c r="AF19" s="247"/>
      <c r="AG19" s="247"/>
      <c r="AH19" s="247"/>
      <c r="AI19" s="247"/>
    </row>
    <row r="20" spans="1:35" x14ac:dyDescent="0.35">
      <c r="A20" s="249"/>
      <c r="B20" s="249"/>
      <c r="C20" s="249"/>
      <c r="D20" s="249"/>
      <c r="E20" s="249"/>
      <c r="F20" s="249"/>
      <c r="G20" s="249"/>
      <c r="H20" s="249"/>
      <c r="I20" s="249"/>
      <c r="J20" s="249"/>
      <c r="K20" s="249"/>
      <c r="L20" s="249"/>
      <c r="M20" s="249"/>
      <c r="N20" s="249"/>
      <c r="O20" s="249"/>
      <c r="P20" s="247"/>
      <c r="Q20" s="247"/>
      <c r="R20" s="247"/>
      <c r="S20" s="247"/>
      <c r="T20" s="247"/>
      <c r="U20" s="247"/>
      <c r="V20" s="247"/>
      <c r="W20" s="247"/>
      <c r="X20" s="247"/>
      <c r="Y20" s="247"/>
      <c r="Z20" s="247"/>
      <c r="AA20" s="247"/>
      <c r="AB20" s="247"/>
      <c r="AC20" s="247"/>
      <c r="AD20" s="247"/>
      <c r="AE20" s="247"/>
      <c r="AF20" s="247"/>
      <c r="AG20" s="247"/>
      <c r="AH20" s="247"/>
      <c r="AI20" s="247"/>
    </row>
    <row r="21" spans="1:35" x14ac:dyDescent="0.35">
      <c r="A21" s="249"/>
      <c r="B21" s="249"/>
      <c r="C21" s="249"/>
      <c r="D21" s="249"/>
      <c r="E21" s="249"/>
      <c r="F21" s="249"/>
      <c r="G21" s="249"/>
      <c r="H21" s="249"/>
      <c r="I21" s="249"/>
      <c r="J21" s="249"/>
      <c r="K21" s="249"/>
      <c r="L21" s="249"/>
      <c r="M21" s="249"/>
      <c r="N21" s="249"/>
      <c r="O21" s="249"/>
      <c r="P21" s="247"/>
      <c r="Q21" s="247"/>
      <c r="R21" s="247"/>
      <c r="S21" s="247"/>
      <c r="T21" s="247"/>
      <c r="U21" s="247"/>
      <c r="V21" s="247"/>
      <c r="W21" s="247"/>
      <c r="X21" s="247"/>
      <c r="Y21" s="247"/>
      <c r="Z21" s="247"/>
      <c r="AA21" s="247"/>
      <c r="AB21" s="247"/>
      <c r="AC21" s="247"/>
      <c r="AD21" s="247"/>
      <c r="AE21" s="247"/>
      <c r="AF21" s="247"/>
      <c r="AG21" s="247"/>
      <c r="AH21" s="247"/>
      <c r="AI21" s="247"/>
    </row>
    <row r="22" spans="1:35" x14ac:dyDescent="0.35">
      <c r="A22" s="249"/>
      <c r="B22" s="249"/>
      <c r="C22" s="249"/>
      <c r="D22" s="249"/>
      <c r="E22" s="249"/>
      <c r="F22" s="249"/>
      <c r="G22" s="249"/>
      <c r="H22" s="249"/>
      <c r="I22" s="249"/>
      <c r="J22" s="249"/>
      <c r="K22" s="249"/>
      <c r="L22" s="249"/>
      <c r="M22" s="249"/>
      <c r="N22" s="249"/>
      <c r="O22" s="249"/>
      <c r="P22" s="247"/>
      <c r="Q22" s="247"/>
      <c r="R22" s="247"/>
      <c r="S22" s="247"/>
      <c r="T22" s="247"/>
      <c r="U22" s="247"/>
      <c r="V22" s="247"/>
      <c r="W22" s="247"/>
      <c r="X22" s="247"/>
      <c r="Y22" s="247"/>
      <c r="Z22" s="247"/>
      <c r="AA22" s="247"/>
      <c r="AB22" s="247"/>
      <c r="AC22" s="247"/>
      <c r="AD22" s="247"/>
      <c r="AE22" s="247"/>
      <c r="AF22" s="247"/>
      <c r="AG22" s="247"/>
      <c r="AH22" s="247"/>
      <c r="AI22" s="247"/>
    </row>
    <row r="23" spans="1:35" x14ac:dyDescent="0.35">
      <c r="A23" s="249"/>
      <c r="B23" s="249"/>
      <c r="C23" s="249"/>
      <c r="D23" s="249"/>
      <c r="E23" s="249"/>
      <c r="F23" s="249"/>
      <c r="G23" s="249"/>
      <c r="H23" s="249"/>
      <c r="I23" s="249"/>
      <c r="J23" s="249"/>
      <c r="K23" s="249"/>
      <c r="L23" s="249"/>
      <c r="M23" s="249"/>
      <c r="N23" s="249"/>
      <c r="O23" s="249"/>
      <c r="P23" s="247"/>
      <c r="Q23" s="247"/>
      <c r="R23" s="247"/>
      <c r="S23" s="247"/>
      <c r="T23" s="247"/>
      <c r="U23" s="247"/>
      <c r="V23" s="247"/>
      <c r="W23" s="247"/>
      <c r="X23" s="247"/>
      <c r="Y23" s="247"/>
      <c r="Z23" s="247"/>
      <c r="AA23" s="247"/>
      <c r="AB23" s="247"/>
      <c r="AC23" s="247"/>
      <c r="AD23" s="247"/>
      <c r="AE23" s="247"/>
      <c r="AF23" s="247"/>
      <c r="AG23" s="247"/>
      <c r="AH23" s="247"/>
      <c r="AI23" s="247"/>
    </row>
    <row r="24" spans="1:35" x14ac:dyDescent="0.35">
      <c r="A24" s="249"/>
      <c r="B24" s="249"/>
      <c r="C24" s="249"/>
      <c r="D24" s="249"/>
      <c r="E24" s="249"/>
      <c r="F24" s="249"/>
      <c r="G24" s="249"/>
      <c r="H24" s="249"/>
      <c r="I24" s="249"/>
      <c r="J24" s="249"/>
      <c r="K24" s="249"/>
      <c r="L24" s="249"/>
      <c r="M24" s="249"/>
      <c r="N24" s="249"/>
      <c r="O24" s="249"/>
      <c r="P24" s="247"/>
      <c r="Q24" s="247"/>
      <c r="R24" s="247"/>
      <c r="S24" s="247"/>
      <c r="T24" s="247"/>
      <c r="U24" s="247"/>
      <c r="V24" s="247"/>
      <c r="W24" s="247"/>
      <c r="X24" s="247"/>
      <c r="Y24" s="247"/>
      <c r="Z24" s="247"/>
      <c r="AA24" s="247"/>
      <c r="AB24" s="247"/>
      <c r="AC24" s="247"/>
      <c r="AD24" s="247"/>
      <c r="AE24" s="247"/>
      <c r="AF24" s="247"/>
      <c r="AG24" s="247"/>
      <c r="AH24" s="247"/>
      <c r="AI24" s="247"/>
    </row>
    <row r="25" spans="1:35" x14ac:dyDescent="0.35">
      <c r="A25" s="249"/>
      <c r="B25" s="249"/>
      <c r="C25" s="249"/>
      <c r="D25" s="249"/>
      <c r="E25" s="249"/>
      <c r="F25" s="249"/>
      <c r="G25" s="249"/>
      <c r="H25" s="249"/>
      <c r="I25" s="249"/>
      <c r="J25" s="249"/>
      <c r="K25" s="249"/>
      <c r="L25" s="249"/>
      <c r="M25" s="249"/>
      <c r="N25" s="249"/>
      <c r="O25" s="249"/>
      <c r="P25" s="247"/>
      <c r="Q25" s="247"/>
      <c r="R25" s="247"/>
      <c r="S25" s="247"/>
      <c r="T25" s="247"/>
      <c r="U25" s="247"/>
      <c r="V25" s="247"/>
      <c r="W25" s="247"/>
      <c r="X25" s="247"/>
      <c r="Y25" s="247"/>
      <c r="Z25" s="247"/>
      <c r="AA25" s="247"/>
      <c r="AB25" s="247"/>
      <c r="AC25" s="247"/>
      <c r="AD25" s="247"/>
      <c r="AE25" s="247"/>
      <c r="AF25" s="247"/>
      <c r="AG25" s="247"/>
      <c r="AH25" s="247"/>
      <c r="AI25" s="247"/>
    </row>
    <row r="26" spans="1:35" x14ac:dyDescent="0.35">
      <c r="A26" s="288"/>
      <c r="B26" s="288"/>
      <c r="C26" s="288"/>
      <c r="D26" s="288"/>
      <c r="E26" s="288"/>
      <c r="F26" s="288"/>
      <c r="G26" s="288"/>
      <c r="H26" s="288"/>
      <c r="I26" s="288"/>
      <c r="J26" s="288"/>
      <c r="K26" s="288"/>
      <c r="L26" s="288"/>
      <c r="M26" s="288"/>
      <c r="N26" s="288"/>
      <c r="O26" s="288"/>
      <c r="P26" s="247"/>
      <c r="Q26" s="247"/>
      <c r="R26" s="247"/>
      <c r="S26" s="247"/>
      <c r="T26" s="247"/>
      <c r="U26" s="247"/>
      <c r="V26" s="247"/>
      <c r="W26" s="247"/>
      <c r="X26" s="247"/>
      <c r="Y26" s="247"/>
      <c r="Z26" s="247"/>
      <c r="AA26" s="247"/>
      <c r="AB26" s="247"/>
      <c r="AC26" s="247"/>
      <c r="AD26" s="247"/>
      <c r="AE26" s="247"/>
      <c r="AF26" s="247"/>
      <c r="AG26" s="247"/>
      <c r="AH26" s="247"/>
      <c r="AI26" s="247"/>
    </row>
    <row r="27" spans="1:35" x14ac:dyDescent="0.35">
      <c r="A27" s="249"/>
      <c r="B27" s="249"/>
      <c r="C27" s="249"/>
      <c r="D27" s="249"/>
      <c r="E27" s="249"/>
      <c r="F27" s="249"/>
      <c r="G27" s="249"/>
      <c r="H27" s="249"/>
      <c r="I27" s="249"/>
      <c r="J27" s="249"/>
      <c r="K27" s="249"/>
      <c r="L27" s="249"/>
      <c r="M27" s="249"/>
      <c r="N27" s="249"/>
      <c r="O27" s="249"/>
      <c r="P27" s="247"/>
      <c r="Q27" s="247"/>
      <c r="R27" s="247"/>
      <c r="S27" s="247"/>
      <c r="T27" s="247"/>
      <c r="U27" s="247"/>
      <c r="V27" s="247"/>
      <c r="W27" s="247"/>
      <c r="X27" s="247"/>
      <c r="Y27" s="247"/>
      <c r="Z27" s="247"/>
      <c r="AA27" s="247"/>
      <c r="AB27" s="247"/>
      <c r="AC27" s="247"/>
      <c r="AD27" s="247"/>
      <c r="AE27" s="247"/>
      <c r="AF27" s="247"/>
      <c r="AG27" s="247"/>
      <c r="AH27" s="247"/>
      <c r="AI27" s="247"/>
    </row>
    <row r="28" spans="1:35" x14ac:dyDescent="0.35">
      <c r="A28" s="249"/>
      <c r="B28" s="249"/>
      <c r="C28" s="249"/>
      <c r="D28" s="249"/>
      <c r="E28" s="249"/>
      <c r="F28" s="249"/>
      <c r="G28" s="249"/>
      <c r="H28" s="249"/>
      <c r="I28" s="249"/>
      <c r="J28" s="249"/>
      <c r="K28" s="249"/>
      <c r="L28" s="249"/>
      <c r="M28" s="249"/>
      <c r="N28" s="249"/>
      <c r="O28" s="249"/>
      <c r="P28" s="247"/>
      <c r="Q28" s="247"/>
      <c r="R28" s="247"/>
      <c r="S28" s="247"/>
      <c r="T28" s="247"/>
      <c r="U28" s="247"/>
      <c r="V28" s="247"/>
      <c r="W28" s="247"/>
      <c r="X28" s="247"/>
      <c r="Y28" s="247"/>
      <c r="Z28" s="247"/>
      <c r="AA28" s="247"/>
      <c r="AB28" s="247"/>
      <c r="AC28" s="247"/>
      <c r="AD28" s="247"/>
      <c r="AE28" s="247"/>
      <c r="AF28" s="247"/>
      <c r="AG28" s="247"/>
      <c r="AH28" s="247"/>
      <c r="AI28" s="247"/>
    </row>
    <row r="29" spans="1:35" x14ac:dyDescent="0.35">
      <c r="A29" s="249"/>
      <c r="B29" s="249"/>
      <c r="C29" s="249"/>
      <c r="D29" s="249"/>
      <c r="E29" s="249"/>
      <c r="F29" s="249"/>
      <c r="G29" s="249"/>
      <c r="H29" s="249"/>
      <c r="I29" s="249"/>
      <c r="J29" s="249"/>
      <c r="K29" s="249"/>
      <c r="L29" s="249"/>
      <c r="M29" s="249"/>
      <c r="N29" s="249"/>
      <c r="O29" s="249"/>
      <c r="P29" s="247"/>
      <c r="Q29" s="247"/>
      <c r="R29" s="247"/>
      <c r="S29" s="247"/>
      <c r="T29" s="247"/>
      <c r="U29" s="247"/>
      <c r="V29" s="247"/>
      <c r="W29" s="247"/>
      <c r="X29" s="247"/>
      <c r="Y29" s="247"/>
      <c r="Z29" s="247"/>
      <c r="AA29" s="247"/>
      <c r="AB29" s="247"/>
      <c r="AC29" s="247"/>
      <c r="AD29" s="247"/>
      <c r="AE29" s="247"/>
      <c r="AF29" s="247"/>
      <c r="AG29" s="247"/>
      <c r="AH29" s="247"/>
      <c r="AI29" s="247"/>
    </row>
    <row r="30" spans="1:35" x14ac:dyDescent="0.35">
      <c r="A30" s="249"/>
      <c r="B30" s="249"/>
      <c r="C30" s="249"/>
      <c r="D30" s="249"/>
      <c r="E30" s="249"/>
      <c r="F30" s="249"/>
      <c r="G30" s="249"/>
      <c r="H30" s="249"/>
      <c r="I30" s="249"/>
      <c r="J30" s="249"/>
      <c r="K30" s="249"/>
      <c r="L30" s="249"/>
      <c r="M30" s="249"/>
      <c r="N30" s="249"/>
      <c r="O30" s="249"/>
      <c r="P30" s="247"/>
      <c r="Q30" s="247"/>
      <c r="R30" s="247"/>
      <c r="S30" s="247"/>
      <c r="T30" s="247"/>
      <c r="U30" s="247"/>
      <c r="V30" s="247"/>
      <c r="W30" s="247"/>
      <c r="X30" s="247"/>
      <c r="Y30" s="247"/>
      <c r="Z30" s="247"/>
      <c r="AA30" s="247"/>
      <c r="AB30" s="247"/>
      <c r="AC30" s="247"/>
      <c r="AD30" s="247"/>
      <c r="AE30" s="247"/>
      <c r="AF30" s="247"/>
      <c r="AG30" s="247"/>
      <c r="AH30" s="247"/>
      <c r="AI30" s="247"/>
    </row>
    <row r="31" spans="1:35" x14ac:dyDescent="0.35">
      <c r="A31" s="249"/>
      <c r="B31" s="249"/>
      <c r="C31" s="249"/>
      <c r="D31" s="249"/>
      <c r="E31" s="249"/>
      <c r="F31" s="249"/>
      <c r="G31" s="249"/>
      <c r="H31" s="249"/>
      <c r="I31" s="249"/>
      <c r="J31" s="249"/>
      <c r="K31" s="249"/>
      <c r="L31" s="249"/>
      <c r="M31" s="249"/>
      <c r="N31" s="249"/>
      <c r="O31" s="249"/>
      <c r="P31" s="247"/>
      <c r="Q31" s="247"/>
      <c r="R31" s="247"/>
      <c r="S31" s="247"/>
      <c r="T31" s="247"/>
      <c r="U31" s="247"/>
      <c r="V31" s="247"/>
      <c r="W31" s="247"/>
      <c r="X31" s="247"/>
      <c r="Y31" s="247"/>
      <c r="Z31" s="247"/>
      <c r="AA31" s="247"/>
      <c r="AB31" s="247"/>
      <c r="AC31" s="247"/>
      <c r="AD31" s="247"/>
      <c r="AE31" s="247"/>
      <c r="AF31" s="247"/>
      <c r="AG31" s="247"/>
      <c r="AH31" s="247"/>
      <c r="AI31" s="247"/>
    </row>
    <row r="32" spans="1:35" x14ac:dyDescent="0.35">
      <c r="A32" s="249"/>
      <c r="B32" s="249"/>
      <c r="C32" s="249"/>
      <c r="D32" s="249"/>
      <c r="E32" s="249"/>
      <c r="F32" s="249"/>
      <c r="G32" s="249"/>
      <c r="H32" s="249"/>
      <c r="I32" s="249"/>
      <c r="J32" s="249"/>
      <c r="K32" s="249"/>
      <c r="L32" s="249"/>
      <c r="M32" s="249"/>
      <c r="N32" s="249"/>
      <c r="O32" s="249"/>
      <c r="P32" s="247"/>
      <c r="Q32" s="247"/>
      <c r="R32" s="247"/>
      <c r="S32" s="247"/>
      <c r="T32" s="247"/>
      <c r="U32" s="247"/>
      <c r="V32" s="247"/>
      <c r="W32" s="247"/>
      <c r="X32" s="247"/>
      <c r="Y32" s="247"/>
      <c r="Z32" s="247"/>
      <c r="AA32" s="247"/>
      <c r="AB32" s="247"/>
      <c r="AC32" s="247"/>
      <c r="AD32" s="247"/>
      <c r="AE32" s="247"/>
      <c r="AF32" s="247"/>
      <c r="AG32" s="247"/>
      <c r="AH32" s="247"/>
      <c r="AI32" s="247"/>
    </row>
    <row r="33" spans="1:35" x14ac:dyDescent="0.35">
      <c r="A33" s="249"/>
      <c r="B33" s="249"/>
      <c r="C33" s="249"/>
      <c r="D33" s="249"/>
      <c r="E33" s="249"/>
      <c r="F33" s="249"/>
      <c r="G33" s="249"/>
      <c r="H33" s="249"/>
      <c r="I33" s="249"/>
      <c r="J33" s="249"/>
      <c r="K33" s="249"/>
      <c r="L33" s="249"/>
      <c r="M33" s="249"/>
      <c r="N33" s="249"/>
      <c r="O33" s="249"/>
      <c r="P33" s="247"/>
      <c r="Q33" s="247"/>
      <c r="R33" s="247"/>
      <c r="S33" s="247"/>
      <c r="T33" s="247"/>
      <c r="U33" s="247"/>
      <c r="V33" s="247"/>
      <c r="W33" s="247"/>
      <c r="X33" s="247"/>
      <c r="Y33" s="247"/>
      <c r="Z33" s="247"/>
      <c r="AA33" s="247"/>
      <c r="AB33" s="247"/>
      <c r="AC33" s="247"/>
      <c r="AD33" s="247"/>
      <c r="AE33" s="247"/>
      <c r="AF33" s="247"/>
      <c r="AG33" s="247"/>
      <c r="AH33" s="247"/>
      <c r="AI33" s="247"/>
    </row>
    <row r="34" spans="1:35" x14ac:dyDescent="0.35">
      <c r="A34" s="249"/>
      <c r="B34" s="249"/>
      <c r="C34" s="249"/>
      <c r="D34" s="249"/>
      <c r="E34" s="249"/>
      <c r="F34" s="249"/>
      <c r="G34" s="249"/>
      <c r="H34" s="249"/>
      <c r="I34" s="249"/>
      <c r="J34" s="249"/>
      <c r="K34" s="249"/>
      <c r="L34" s="249"/>
      <c r="M34" s="249"/>
      <c r="N34" s="249"/>
      <c r="O34" s="249"/>
      <c r="P34" s="247"/>
      <c r="Q34" s="247"/>
      <c r="R34" s="247"/>
      <c r="S34" s="247"/>
      <c r="T34" s="247"/>
      <c r="U34" s="247"/>
      <c r="V34" s="247"/>
      <c r="W34" s="247"/>
      <c r="X34" s="247"/>
      <c r="Y34" s="247"/>
      <c r="Z34" s="247"/>
      <c r="AA34" s="247"/>
      <c r="AB34" s="247"/>
      <c r="AC34" s="247"/>
      <c r="AD34" s="247"/>
      <c r="AE34" s="247"/>
      <c r="AF34" s="247"/>
      <c r="AG34" s="247"/>
      <c r="AH34" s="247"/>
      <c r="AI34" s="247"/>
    </row>
    <row r="35" spans="1:35" x14ac:dyDescent="0.35">
      <c r="A35" s="249"/>
      <c r="B35" s="249"/>
      <c r="C35" s="249"/>
      <c r="D35" s="249"/>
      <c r="E35" s="249"/>
      <c r="F35" s="249"/>
      <c r="G35" s="249"/>
      <c r="H35" s="249"/>
      <c r="I35" s="249"/>
      <c r="J35" s="249"/>
      <c r="K35" s="249"/>
      <c r="L35" s="249"/>
      <c r="M35" s="249"/>
      <c r="N35" s="249"/>
      <c r="O35" s="249"/>
      <c r="P35" s="247"/>
      <c r="Q35" s="247"/>
      <c r="R35" s="247"/>
      <c r="S35" s="247"/>
      <c r="T35" s="247"/>
      <c r="U35" s="247"/>
      <c r="V35" s="247"/>
      <c r="W35" s="247"/>
      <c r="X35" s="247"/>
      <c r="Y35" s="247"/>
      <c r="Z35" s="247"/>
      <c r="AA35" s="247"/>
      <c r="AB35" s="247"/>
      <c r="AC35" s="247"/>
      <c r="AD35" s="247"/>
      <c r="AE35" s="247"/>
      <c r="AF35" s="247"/>
      <c r="AG35" s="247"/>
      <c r="AH35" s="247"/>
      <c r="AI35" s="247"/>
    </row>
    <row r="36" spans="1:35" x14ac:dyDescent="0.35">
      <c r="A36" s="249"/>
      <c r="B36" s="249"/>
      <c r="C36" s="249"/>
      <c r="D36" s="249"/>
      <c r="E36" s="249"/>
      <c r="F36" s="249"/>
      <c r="G36" s="249"/>
      <c r="H36" s="249"/>
      <c r="I36" s="249"/>
      <c r="J36" s="249"/>
      <c r="K36" s="249"/>
      <c r="L36" s="249"/>
      <c r="M36" s="249"/>
      <c r="N36" s="249"/>
      <c r="O36" s="249"/>
      <c r="P36" s="247"/>
      <c r="Q36" s="247"/>
      <c r="R36" s="247"/>
      <c r="S36" s="247"/>
      <c r="T36" s="247"/>
      <c r="U36" s="247"/>
      <c r="V36" s="247"/>
      <c r="W36" s="247"/>
      <c r="X36" s="247"/>
      <c r="Y36" s="247"/>
      <c r="Z36" s="247"/>
      <c r="AA36" s="247"/>
      <c r="AB36" s="247"/>
      <c r="AC36" s="247"/>
      <c r="AD36" s="247"/>
      <c r="AE36" s="247"/>
      <c r="AF36" s="247"/>
      <c r="AG36" s="247"/>
      <c r="AH36" s="247"/>
      <c r="AI36" s="247"/>
    </row>
    <row r="37" spans="1:35" x14ac:dyDescent="0.35">
      <c r="A37" s="249"/>
      <c r="B37" s="249"/>
      <c r="C37" s="249"/>
      <c r="D37" s="249"/>
      <c r="E37" s="249"/>
      <c r="F37" s="249"/>
      <c r="G37" s="249"/>
      <c r="H37" s="249"/>
      <c r="I37" s="249"/>
      <c r="J37" s="249"/>
      <c r="K37" s="249"/>
      <c r="L37" s="249"/>
      <c r="M37" s="249"/>
      <c r="N37" s="249"/>
      <c r="O37" s="249"/>
      <c r="P37" s="247"/>
      <c r="Q37" s="247"/>
      <c r="R37" s="247"/>
      <c r="S37" s="247"/>
      <c r="T37" s="247"/>
      <c r="U37" s="247"/>
      <c r="V37" s="247"/>
      <c r="W37" s="247"/>
      <c r="X37" s="247"/>
      <c r="Y37" s="247"/>
      <c r="Z37" s="247"/>
      <c r="AA37" s="247"/>
      <c r="AB37" s="247"/>
      <c r="AC37" s="247"/>
      <c r="AD37" s="247"/>
      <c r="AE37" s="247"/>
      <c r="AF37" s="247"/>
      <c r="AG37" s="247"/>
      <c r="AH37" s="247"/>
      <c r="AI37" s="247"/>
    </row>
    <row r="38" spans="1:35" x14ac:dyDescent="0.35">
      <c r="A38" s="249"/>
      <c r="B38" s="249"/>
      <c r="C38" s="249"/>
      <c r="D38" s="249"/>
      <c r="E38" s="249"/>
      <c r="F38" s="249"/>
      <c r="G38" s="249"/>
      <c r="H38" s="249"/>
      <c r="I38" s="249"/>
      <c r="J38" s="249"/>
      <c r="K38" s="249"/>
      <c r="L38" s="249"/>
      <c r="M38" s="249"/>
      <c r="N38" s="249"/>
      <c r="O38" s="249"/>
      <c r="P38" s="247"/>
      <c r="Q38" s="247"/>
      <c r="R38" s="247"/>
      <c r="S38" s="247"/>
      <c r="T38" s="247"/>
      <c r="U38" s="247"/>
      <c r="V38" s="247"/>
      <c r="W38" s="247"/>
      <c r="X38" s="247"/>
      <c r="Y38" s="247"/>
      <c r="Z38" s="247"/>
      <c r="AA38" s="247"/>
      <c r="AB38" s="247"/>
      <c r="AC38" s="247"/>
      <c r="AD38" s="247"/>
      <c r="AE38" s="247"/>
      <c r="AF38" s="247"/>
      <c r="AG38" s="247"/>
      <c r="AH38" s="247"/>
      <c r="AI38" s="247"/>
    </row>
    <row r="39" spans="1:35" x14ac:dyDescent="0.35">
      <c r="A39" s="249"/>
      <c r="B39" s="249"/>
      <c r="C39" s="249"/>
      <c r="D39" s="249"/>
      <c r="E39" s="249"/>
      <c r="F39" s="249"/>
      <c r="G39" s="249"/>
      <c r="H39" s="249"/>
      <c r="I39" s="249"/>
      <c r="J39" s="249"/>
      <c r="K39" s="249"/>
      <c r="L39" s="249"/>
      <c r="M39" s="249"/>
      <c r="N39" s="249"/>
      <c r="O39" s="249"/>
      <c r="P39" s="247"/>
      <c r="Q39" s="247"/>
      <c r="R39" s="247"/>
      <c r="S39" s="247"/>
      <c r="T39" s="247"/>
      <c r="U39" s="247"/>
      <c r="V39" s="247"/>
      <c r="W39" s="247"/>
      <c r="X39" s="247"/>
      <c r="Y39" s="247"/>
      <c r="Z39" s="247"/>
      <c r="AA39" s="247"/>
      <c r="AB39" s="247"/>
      <c r="AC39" s="247"/>
      <c r="AD39" s="247"/>
      <c r="AE39" s="247"/>
      <c r="AF39" s="247"/>
      <c r="AG39" s="247"/>
      <c r="AH39" s="247"/>
      <c r="AI39" s="247"/>
    </row>
    <row r="40" spans="1:35" x14ac:dyDescent="0.35">
      <c r="A40" s="249"/>
      <c r="B40" s="249"/>
      <c r="C40" s="249"/>
      <c r="D40" s="249"/>
      <c r="E40" s="249"/>
      <c r="F40" s="249"/>
      <c r="G40" s="249"/>
      <c r="H40" s="249"/>
      <c r="I40" s="249"/>
      <c r="J40" s="249"/>
      <c r="K40" s="249"/>
      <c r="L40" s="249"/>
      <c r="M40" s="249"/>
      <c r="N40" s="249"/>
      <c r="O40" s="249"/>
      <c r="P40" s="247"/>
      <c r="Q40" s="247"/>
      <c r="R40" s="247"/>
      <c r="S40" s="247"/>
      <c r="T40" s="247"/>
      <c r="U40" s="247"/>
      <c r="V40" s="247"/>
      <c r="W40" s="247"/>
      <c r="X40" s="247"/>
      <c r="Y40" s="247"/>
      <c r="Z40" s="247"/>
      <c r="AA40" s="247"/>
      <c r="AB40" s="247"/>
      <c r="AC40" s="247"/>
      <c r="AD40" s="247"/>
      <c r="AE40" s="247"/>
      <c r="AF40" s="247"/>
      <c r="AG40" s="247"/>
      <c r="AH40" s="247"/>
      <c r="AI40" s="247"/>
    </row>
    <row r="41" spans="1:35" x14ac:dyDescent="0.35">
      <c r="A41" s="249"/>
      <c r="B41" s="249"/>
      <c r="C41" s="249"/>
      <c r="D41" s="249"/>
      <c r="E41" s="249"/>
      <c r="F41" s="249"/>
      <c r="G41" s="249"/>
      <c r="H41" s="249"/>
      <c r="I41" s="249"/>
      <c r="J41" s="249"/>
      <c r="K41" s="249"/>
      <c r="L41" s="249"/>
      <c r="M41" s="249"/>
      <c r="N41" s="249"/>
      <c r="O41" s="249"/>
      <c r="P41" s="247"/>
      <c r="Q41" s="247"/>
      <c r="R41" s="247"/>
      <c r="S41" s="247"/>
      <c r="T41" s="247"/>
      <c r="U41" s="247"/>
      <c r="V41" s="247"/>
      <c r="W41" s="247"/>
      <c r="X41" s="247"/>
      <c r="Y41" s="247"/>
      <c r="Z41" s="247"/>
      <c r="AA41" s="247"/>
      <c r="AB41" s="247"/>
      <c r="AC41" s="247"/>
      <c r="AD41" s="247"/>
      <c r="AE41" s="247"/>
      <c r="AF41" s="247"/>
      <c r="AG41" s="247"/>
      <c r="AH41" s="247"/>
      <c r="AI41" s="247"/>
    </row>
    <row r="42" spans="1:35" x14ac:dyDescent="0.35">
      <c r="A42" s="249"/>
      <c r="B42" s="249"/>
      <c r="C42" s="249"/>
      <c r="D42" s="249"/>
      <c r="E42" s="249"/>
      <c r="F42" s="249"/>
      <c r="G42" s="249"/>
      <c r="H42" s="249"/>
      <c r="I42" s="249"/>
      <c r="J42" s="249"/>
      <c r="K42" s="249"/>
      <c r="L42" s="249"/>
      <c r="M42" s="249"/>
      <c r="N42" s="249"/>
      <c r="O42" s="249"/>
      <c r="P42" s="247"/>
      <c r="Q42" s="247"/>
      <c r="R42" s="247"/>
      <c r="S42" s="247"/>
      <c r="T42" s="247"/>
      <c r="U42" s="247"/>
      <c r="V42" s="247"/>
      <c r="W42" s="247"/>
      <c r="X42" s="247"/>
      <c r="Y42" s="247"/>
      <c r="Z42" s="247"/>
      <c r="AA42" s="247"/>
      <c r="AB42" s="247"/>
      <c r="AC42" s="247"/>
      <c r="AD42" s="247"/>
      <c r="AE42" s="247"/>
      <c r="AF42" s="247"/>
      <c r="AG42" s="247"/>
      <c r="AH42" s="247"/>
      <c r="AI42" s="247"/>
    </row>
    <row r="43" spans="1:35" x14ac:dyDescent="0.35">
      <c r="A43" s="249"/>
      <c r="B43" s="249"/>
      <c r="C43" s="249"/>
      <c r="D43" s="249"/>
      <c r="E43" s="249"/>
      <c r="F43" s="249"/>
      <c r="G43" s="249"/>
      <c r="H43" s="249"/>
      <c r="I43" s="249"/>
      <c r="J43" s="249"/>
      <c r="K43" s="249"/>
      <c r="L43" s="249"/>
      <c r="M43" s="249"/>
      <c r="N43" s="249"/>
      <c r="O43" s="249"/>
      <c r="P43" s="247"/>
      <c r="Q43" s="247"/>
      <c r="R43" s="247"/>
      <c r="S43" s="247"/>
      <c r="T43" s="247"/>
      <c r="U43" s="247"/>
      <c r="V43" s="247"/>
      <c r="W43" s="247"/>
      <c r="X43" s="247"/>
      <c r="Y43" s="247"/>
      <c r="Z43" s="247"/>
      <c r="AA43" s="247"/>
      <c r="AB43" s="247"/>
      <c r="AC43" s="247"/>
      <c r="AD43" s="247"/>
      <c r="AE43" s="247"/>
      <c r="AF43" s="247"/>
      <c r="AG43" s="247"/>
      <c r="AH43" s="247"/>
      <c r="AI43" s="247"/>
    </row>
    <row r="44" spans="1:35" x14ac:dyDescent="0.35">
      <c r="A44" s="249"/>
      <c r="B44" s="249"/>
      <c r="C44" s="249"/>
      <c r="D44" s="249"/>
      <c r="E44" s="249"/>
      <c r="F44" s="249"/>
      <c r="G44" s="249"/>
      <c r="H44" s="249"/>
      <c r="I44" s="249"/>
      <c r="J44" s="249"/>
      <c r="K44" s="249"/>
      <c r="L44" s="249"/>
      <c r="M44" s="249"/>
      <c r="N44" s="249"/>
      <c r="O44" s="249"/>
      <c r="P44" s="247"/>
      <c r="Q44" s="247"/>
      <c r="R44" s="247"/>
      <c r="S44" s="247"/>
      <c r="T44" s="247"/>
      <c r="U44" s="247"/>
      <c r="V44" s="247"/>
      <c r="W44" s="247"/>
      <c r="X44" s="247"/>
      <c r="Y44" s="247"/>
      <c r="Z44" s="247"/>
      <c r="AA44" s="247"/>
      <c r="AB44" s="247"/>
      <c r="AC44" s="247"/>
      <c r="AD44" s="247"/>
      <c r="AE44" s="247"/>
      <c r="AF44" s="247"/>
      <c r="AG44" s="247"/>
      <c r="AH44" s="247"/>
      <c r="AI44" s="247"/>
    </row>
    <row r="45" spans="1:35" x14ac:dyDescent="0.35">
      <c r="A45" s="249"/>
      <c r="B45" s="249"/>
      <c r="C45" s="249"/>
      <c r="D45" s="249"/>
      <c r="E45" s="249"/>
      <c r="F45" s="249"/>
      <c r="G45" s="249"/>
      <c r="H45" s="249"/>
      <c r="I45" s="249"/>
      <c r="J45" s="249"/>
      <c r="K45" s="249"/>
      <c r="L45" s="249"/>
      <c r="M45" s="249"/>
      <c r="N45" s="249"/>
      <c r="O45" s="249"/>
      <c r="P45" s="247"/>
      <c r="Q45" s="247"/>
      <c r="R45" s="247"/>
      <c r="S45" s="247"/>
      <c r="T45" s="247"/>
      <c r="U45" s="247"/>
      <c r="V45" s="247"/>
      <c r="W45" s="247"/>
      <c r="X45" s="247"/>
      <c r="Y45" s="247"/>
      <c r="Z45" s="247"/>
      <c r="AA45" s="247"/>
      <c r="AB45" s="247"/>
      <c r="AC45" s="247"/>
      <c r="AD45" s="247"/>
      <c r="AE45" s="247"/>
      <c r="AF45" s="247"/>
      <c r="AG45" s="247"/>
      <c r="AH45" s="247"/>
      <c r="AI45" s="247"/>
    </row>
    <row r="46" spans="1:35" x14ac:dyDescent="0.35">
      <c r="A46" s="249"/>
      <c r="B46" s="249"/>
      <c r="C46" s="249"/>
      <c r="D46" s="249"/>
      <c r="E46" s="249"/>
      <c r="F46" s="249"/>
      <c r="G46" s="249"/>
      <c r="H46" s="249"/>
      <c r="I46" s="249"/>
      <c r="J46" s="249"/>
      <c r="K46" s="249"/>
      <c r="L46" s="249"/>
      <c r="M46" s="249"/>
      <c r="N46" s="249"/>
      <c r="O46" s="249"/>
      <c r="P46" s="247"/>
      <c r="Q46" s="247"/>
      <c r="R46" s="247"/>
      <c r="S46" s="247"/>
      <c r="T46" s="247"/>
      <c r="U46" s="247"/>
      <c r="V46" s="247"/>
      <c r="W46" s="247"/>
      <c r="X46" s="247"/>
      <c r="Y46" s="247"/>
      <c r="Z46" s="247"/>
      <c r="AA46" s="247"/>
      <c r="AB46" s="247"/>
      <c r="AC46" s="247"/>
      <c r="AD46" s="247"/>
      <c r="AE46" s="247"/>
      <c r="AF46" s="247"/>
      <c r="AG46" s="247"/>
      <c r="AH46" s="247"/>
      <c r="AI46" s="247"/>
    </row>
    <row r="47" spans="1:35" x14ac:dyDescent="0.35">
      <c r="A47" s="249"/>
      <c r="B47" s="249"/>
      <c r="C47" s="249"/>
      <c r="D47" s="249"/>
      <c r="E47" s="249"/>
      <c r="F47" s="249"/>
      <c r="G47" s="249"/>
      <c r="H47" s="249"/>
      <c r="I47" s="249"/>
      <c r="J47" s="249"/>
      <c r="K47" s="249"/>
      <c r="L47" s="249"/>
      <c r="M47" s="249"/>
      <c r="N47" s="249"/>
      <c r="O47" s="249"/>
      <c r="P47" s="247"/>
      <c r="Q47" s="247"/>
      <c r="R47" s="247"/>
      <c r="S47" s="247"/>
      <c r="T47" s="247"/>
      <c r="U47" s="247"/>
      <c r="V47" s="247"/>
      <c r="W47" s="247"/>
      <c r="X47" s="247"/>
      <c r="Y47" s="247"/>
      <c r="Z47" s="247"/>
      <c r="AA47" s="247"/>
      <c r="AB47" s="247"/>
      <c r="AC47" s="247"/>
      <c r="AD47" s="247"/>
      <c r="AE47" s="247"/>
      <c r="AF47" s="247"/>
      <c r="AG47" s="247"/>
      <c r="AH47" s="247"/>
      <c r="AI47" s="247"/>
    </row>
    <row r="48" spans="1:35" x14ac:dyDescent="0.35">
      <c r="A48" s="249"/>
      <c r="B48" s="249"/>
      <c r="C48" s="249"/>
      <c r="D48" s="249"/>
      <c r="E48" s="249"/>
      <c r="F48" s="249"/>
      <c r="G48" s="249"/>
      <c r="H48" s="249"/>
      <c r="I48" s="249"/>
      <c r="J48" s="249"/>
      <c r="K48" s="249"/>
      <c r="L48" s="249"/>
      <c r="M48" s="249"/>
      <c r="N48" s="249"/>
      <c r="O48" s="249"/>
      <c r="P48" s="247"/>
      <c r="Q48" s="247"/>
      <c r="R48" s="247"/>
      <c r="S48" s="247"/>
      <c r="T48" s="247"/>
      <c r="U48" s="247"/>
      <c r="V48" s="247"/>
      <c r="W48" s="247"/>
      <c r="X48" s="247"/>
      <c r="Y48" s="247"/>
      <c r="Z48" s="247"/>
      <c r="AA48" s="247"/>
      <c r="AB48" s="247"/>
      <c r="AC48" s="247"/>
      <c r="AD48" s="247"/>
      <c r="AE48" s="247"/>
      <c r="AF48" s="247"/>
      <c r="AG48" s="247"/>
      <c r="AH48" s="247"/>
      <c r="AI48" s="247"/>
    </row>
    <row r="49" spans="1:35" x14ac:dyDescent="0.35">
      <c r="A49" s="249"/>
      <c r="B49" s="249"/>
      <c r="C49" s="249"/>
      <c r="D49" s="249"/>
      <c r="E49" s="249"/>
      <c r="F49" s="249"/>
      <c r="G49" s="249"/>
      <c r="H49" s="249"/>
      <c r="I49" s="249"/>
      <c r="J49" s="249"/>
      <c r="K49" s="249"/>
      <c r="L49" s="249"/>
      <c r="M49" s="249"/>
      <c r="N49" s="249"/>
      <c r="O49" s="249"/>
      <c r="P49" s="247"/>
      <c r="Q49" s="247"/>
      <c r="R49" s="247"/>
      <c r="S49" s="247"/>
      <c r="T49" s="247"/>
      <c r="U49" s="247"/>
      <c r="V49" s="247"/>
      <c r="W49" s="247"/>
      <c r="X49" s="247"/>
      <c r="Y49" s="247"/>
      <c r="Z49" s="247"/>
      <c r="AA49" s="247"/>
      <c r="AB49" s="247"/>
      <c r="AC49" s="247"/>
      <c r="AD49" s="247"/>
      <c r="AE49" s="247"/>
      <c r="AF49" s="247"/>
      <c r="AG49" s="247"/>
      <c r="AH49" s="247"/>
      <c r="AI49" s="247"/>
    </row>
    <row r="50" spans="1:35" x14ac:dyDescent="0.35">
      <c r="A50" s="249"/>
      <c r="B50" s="249"/>
      <c r="C50" s="249"/>
      <c r="D50" s="249"/>
      <c r="E50" s="249"/>
      <c r="F50" s="249"/>
      <c r="G50" s="249"/>
      <c r="H50" s="249"/>
      <c r="I50" s="249"/>
      <c r="J50" s="249"/>
      <c r="K50" s="249"/>
      <c r="L50" s="249"/>
      <c r="M50" s="249"/>
      <c r="N50" s="249"/>
      <c r="O50" s="249"/>
      <c r="P50" s="247"/>
      <c r="Q50" s="247"/>
      <c r="R50" s="247"/>
      <c r="S50" s="247"/>
      <c r="T50" s="247"/>
      <c r="U50" s="247"/>
      <c r="V50" s="247"/>
      <c r="W50" s="247"/>
      <c r="X50" s="247"/>
      <c r="Y50" s="247"/>
      <c r="Z50" s="247"/>
      <c r="AA50" s="247"/>
      <c r="AB50" s="247"/>
      <c r="AC50" s="247"/>
      <c r="AD50" s="247"/>
      <c r="AE50" s="247"/>
      <c r="AF50" s="247"/>
      <c r="AG50" s="247"/>
      <c r="AH50" s="247"/>
      <c r="AI50" s="247"/>
    </row>
    <row r="51" spans="1:35" x14ac:dyDescent="0.35">
      <c r="A51" s="249"/>
      <c r="B51" s="249"/>
      <c r="C51" s="249"/>
      <c r="D51" s="249"/>
      <c r="E51" s="249"/>
      <c r="F51" s="249"/>
      <c r="G51" s="249"/>
      <c r="H51" s="249"/>
      <c r="I51" s="249"/>
      <c r="J51" s="249"/>
      <c r="K51" s="249"/>
      <c r="L51" s="249"/>
      <c r="M51" s="249"/>
      <c r="N51" s="249"/>
      <c r="O51" s="249"/>
      <c r="P51" s="247"/>
      <c r="Q51" s="247"/>
      <c r="R51" s="247"/>
      <c r="S51" s="247"/>
      <c r="T51" s="247"/>
      <c r="U51" s="247"/>
      <c r="V51" s="247"/>
      <c r="W51" s="247"/>
      <c r="X51" s="247"/>
      <c r="Y51" s="247"/>
      <c r="Z51" s="247"/>
      <c r="AA51" s="247"/>
      <c r="AB51" s="247"/>
      <c r="AC51" s="247"/>
      <c r="AD51" s="247"/>
      <c r="AE51" s="247"/>
      <c r="AF51" s="247"/>
      <c r="AG51" s="247"/>
      <c r="AH51" s="247"/>
      <c r="AI51" s="247"/>
    </row>
    <row r="52" spans="1:35" ht="15.4" x14ac:dyDescent="0.45">
      <c r="A52" s="289" t="s">
        <v>1110</v>
      </c>
      <c r="B52" s="289"/>
      <c r="C52" s="289"/>
      <c r="D52" s="289"/>
      <c r="E52" s="289"/>
      <c r="F52" s="289"/>
      <c r="G52" s="289"/>
      <c r="H52" s="290"/>
      <c r="I52" s="291"/>
      <c r="J52" s="291"/>
      <c r="K52" s="291"/>
      <c r="L52" s="291"/>
      <c r="M52" s="291"/>
      <c r="N52" s="249"/>
      <c r="O52" s="249"/>
      <c r="P52" s="247"/>
      <c r="Q52" s="247"/>
      <c r="R52" s="247"/>
      <c r="S52" s="247"/>
      <c r="T52" s="247"/>
      <c r="U52" s="247"/>
      <c r="V52" s="247"/>
      <c r="W52" s="247"/>
      <c r="X52" s="247"/>
      <c r="Y52" s="247"/>
      <c r="Z52" s="247"/>
      <c r="AA52" s="247"/>
      <c r="AB52" s="247"/>
      <c r="AC52" s="247"/>
      <c r="AD52" s="247"/>
      <c r="AE52" s="247"/>
      <c r="AF52" s="247"/>
      <c r="AG52" s="247"/>
      <c r="AH52" s="247"/>
      <c r="AI52" s="247"/>
    </row>
    <row r="53" spans="1:35" x14ac:dyDescent="0.35">
      <c r="A53" s="249"/>
      <c r="B53" s="249"/>
      <c r="C53" s="249"/>
      <c r="D53" s="249"/>
      <c r="E53" s="249"/>
      <c r="F53" s="249"/>
      <c r="G53" s="249"/>
      <c r="H53" s="249"/>
      <c r="I53" s="249"/>
      <c r="J53" s="249"/>
      <c r="K53" s="249"/>
      <c r="L53" s="249"/>
      <c r="M53" s="249"/>
      <c r="N53" s="249"/>
      <c r="O53" s="249"/>
      <c r="P53" s="247"/>
      <c r="Q53" s="247"/>
      <c r="R53" s="247"/>
      <c r="S53" s="247"/>
      <c r="T53" s="247"/>
      <c r="U53" s="247"/>
      <c r="V53" s="247"/>
      <c r="W53" s="247"/>
      <c r="X53" s="247"/>
      <c r="Y53" s="247"/>
      <c r="Z53" s="247"/>
      <c r="AA53" s="247"/>
      <c r="AB53" s="247"/>
      <c r="AC53" s="247"/>
      <c r="AD53" s="247"/>
      <c r="AE53" s="247"/>
      <c r="AF53" s="247"/>
      <c r="AG53" s="247"/>
      <c r="AH53" s="247"/>
      <c r="AI53" s="247"/>
    </row>
    <row r="54" spans="1:35" x14ac:dyDescent="0.35">
      <c r="A54" s="249"/>
      <c r="B54" s="249"/>
      <c r="C54" s="249"/>
      <c r="D54" s="249"/>
      <c r="E54" s="249"/>
      <c r="F54" s="249"/>
      <c r="G54" s="249"/>
      <c r="H54" s="249"/>
      <c r="I54" s="249"/>
      <c r="J54" s="249"/>
      <c r="K54" s="249"/>
      <c r="L54" s="249"/>
      <c r="M54" s="249"/>
      <c r="N54" s="249"/>
      <c r="O54" s="249"/>
      <c r="P54" s="247"/>
      <c r="Q54" s="247"/>
      <c r="R54" s="247"/>
      <c r="S54" s="247"/>
      <c r="T54" s="247"/>
      <c r="U54" s="247"/>
      <c r="V54" s="247"/>
      <c r="W54" s="247"/>
      <c r="X54" s="247"/>
      <c r="Y54" s="247"/>
      <c r="Z54" s="247"/>
      <c r="AA54" s="247"/>
      <c r="AB54" s="247"/>
      <c r="AC54" s="247"/>
      <c r="AD54" s="247"/>
      <c r="AE54" s="247"/>
      <c r="AF54" s="247"/>
      <c r="AG54" s="247"/>
      <c r="AH54" s="247"/>
      <c r="AI54" s="247"/>
    </row>
    <row r="55" spans="1:35" x14ac:dyDescent="0.35">
      <c r="A55" s="249"/>
      <c r="B55" s="249"/>
      <c r="C55" s="249"/>
      <c r="D55" s="249"/>
      <c r="E55" s="249"/>
      <c r="F55" s="249"/>
      <c r="G55" s="249"/>
      <c r="H55" s="249"/>
      <c r="I55" s="249"/>
      <c r="J55" s="249"/>
      <c r="K55" s="249"/>
      <c r="L55" s="249"/>
      <c r="M55" s="249"/>
      <c r="N55" s="249"/>
      <c r="O55" s="249"/>
      <c r="P55" s="247"/>
      <c r="Q55" s="247"/>
      <c r="R55" s="247"/>
      <c r="S55" s="247"/>
      <c r="T55" s="247"/>
      <c r="U55" s="247"/>
      <c r="V55" s="247"/>
      <c r="W55" s="247"/>
      <c r="X55" s="247"/>
      <c r="Y55" s="247"/>
      <c r="Z55" s="247"/>
      <c r="AA55" s="247"/>
      <c r="AB55" s="247"/>
      <c r="AC55" s="247"/>
      <c r="AD55" s="247"/>
      <c r="AE55" s="247"/>
      <c r="AF55" s="247"/>
      <c r="AG55" s="247"/>
      <c r="AH55" s="247"/>
      <c r="AI55" s="247"/>
    </row>
    <row r="56" spans="1:35" x14ac:dyDescent="0.35">
      <c r="A56" s="249"/>
      <c r="B56" s="249"/>
      <c r="C56" s="249"/>
      <c r="D56" s="249"/>
      <c r="E56" s="249"/>
      <c r="F56" s="249"/>
      <c r="G56" s="249"/>
      <c r="H56" s="249"/>
      <c r="I56" s="249"/>
      <c r="J56" s="249"/>
      <c r="K56" s="249"/>
      <c r="L56" s="249"/>
      <c r="M56" s="249"/>
      <c r="N56" s="249"/>
      <c r="O56" s="249"/>
      <c r="P56" s="247"/>
      <c r="Q56" s="247"/>
      <c r="R56" s="247"/>
      <c r="S56" s="247"/>
      <c r="T56" s="247"/>
      <c r="U56" s="247"/>
      <c r="V56" s="247"/>
      <c r="W56" s="247"/>
      <c r="X56" s="247"/>
      <c r="Y56" s="247"/>
      <c r="Z56" s="247"/>
      <c r="AA56" s="247"/>
      <c r="AB56" s="247"/>
      <c r="AC56" s="247"/>
      <c r="AD56" s="247"/>
      <c r="AE56" s="247"/>
      <c r="AF56" s="247"/>
      <c r="AG56" s="247"/>
      <c r="AH56" s="247"/>
      <c r="AI56" s="247"/>
    </row>
    <row r="57" spans="1:35" x14ac:dyDescent="0.35">
      <c r="A57" s="249"/>
      <c r="B57" s="249"/>
      <c r="C57" s="249"/>
      <c r="D57" s="249"/>
      <c r="E57" s="249"/>
      <c r="F57" s="249"/>
      <c r="G57" s="249"/>
      <c r="H57" s="249"/>
      <c r="I57" s="249"/>
      <c r="J57" s="249"/>
      <c r="K57" s="249"/>
      <c r="L57" s="249"/>
      <c r="M57" s="249"/>
      <c r="N57" s="249"/>
      <c r="O57" s="249"/>
      <c r="P57" s="247"/>
      <c r="Q57" s="247"/>
      <c r="R57" s="247"/>
      <c r="S57" s="247"/>
      <c r="T57" s="247"/>
      <c r="U57" s="247"/>
      <c r="V57" s="247"/>
      <c r="W57" s="247"/>
      <c r="X57" s="247"/>
      <c r="Y57" s="247"/>
      <c r="Z57" s="247"/>
      <c r="AA57" s="247"/>
      <c r="AB57" s="247"/>
      <c r="AC57" s="247"/>
      <c r="AD57" s="247"/>
      <c r="AE57" s="247"/>
      <c r="AF57" s="247"/>
      <c r="AG57" s="247"/>
      <c r="AH57" s="247"/>
      <c r="AI57" s="247"/>
    </row>
    <row r="58" spans="1:35" x14ac:dyDescent="0.35">
      <c r="A58" s="249"/>
      <c r="B58" s="249"/>
      <c r="C58" s="249"/>
      <c r="D58" s="249"/>
      <c r="E58" s="249"/>
      <c r="F58" s="249"/>
      <c r="G58" s="249"/>
      <c r="H58" s="249"/>
      <c r="I58" s="249"/>
      <c r="J58" s="249"/>
      <c r="K58" s="249"/>
      <c r="L58" s="249"/>
      <c r="M58" s="249"/>
      <c r="N58" s="249"/>
      <c r="O58" s="249"/>
      <c r="P58" s="247"/>
      <c r="Q58" s="247"/>
      <c r="R58" s="247"/>
      <c r="S58" s="247"/>
      <c r="T58" s="247"/>
      <c r="U58" s="247"/>
      <c r="V58" s="247"/>
      <c r="W58" s="247"/>
      <c r="X58" s="247"/>
      <c r="Y58" s="247"/>
      <c r="Z58" s="247"/>
      <c r="AA58" s="247"/>
      <c r="AB58" s="247"/>
      <c r="AC58" s="247"/>
      <c r="AD58" s="247"/>
      <c r="AE58" s="247"/>
      <c r="AF58" s="247"/>
      <c r="AG58" s="247"/>
      <c r="AH58" s="247"/>
      <c r="AI58" s="247"/>
    </row>
    <row r="59" spans="1:35" x14ac:dyDescent="0.35">
      <c r="A59" s="249"/>
      <c r="B59" s="249"/>
      <c r="C59" s="249"/>
      <c r="D59" s="249"/>
      <c r="E59" s="249"/>
      <c r="F59" s="249"/>
      <c r="G59" s="249"/>
      <c r="H59" s="249"/>
      <c r="I59" s="249"/>
      <c r="J59" s="249"/>
      <c r="K59" s="249"/>
      <c r="L59" s="249"/>
      <c r="M59" s="249"/>
      <c r="N59" s="249"/>
      <c r="O59" s="249"/>
      <c r="P59" s="247"/>
      <c r="Q59" s="247"/>
      <c r="R59" s="247"/>
      <c r="S59" s="247"/>
      <c r="T59" s="247"/>
      <c r="U59" s="247"/>
      <c r="V59" s="247"/>
      <c r="W59" s="247"/>
      <c r="X59" s="247"/>
      <c r="Y59" s="247"/>
      <c r="Z59" s="247"/>
      <c r="AA59" s="247"/>
      <c r="AB59" s="247"/>
      <c r="AC59" s="247"/>
      <c r="AD59" s="247"/>
      <c r="AE59" s="247"/>
      <c r="AF59" s="247"/>
      <c r="AG59" s="247"/>
      <c r="AH59" s="247"/>
      <c r="AI59" s="247"/>
    </row>
    <row r="60" spans="1:35" x14ac:dyDescent="0.35">
      <c r="A60" s="249"/>
      <c r="B60" s="249"/>
      <c r="C60" s="249"/>
      <c r="D60" s="249"/>
      <c r="E60" s="249"/>
      <c r="F60" s="249"/>
      <c r="G60" s="249"/>
      <c r="H60" s="249"/>
      <c r="I60" s="249"/>
      <c r="J60" s="249"/>
      <c r="K60" s="249"/>
      <c r="L60" s="249"/>
      <c r="M60" s="249"/>
      <c r="N60" s="249"/>
      <c r="O60" s="249"/>
      <c r="P60" s="247"/>
      <c r="Q60" s="247"/>
      <c r="R60" s="247"/>
      <c r="S60" s="247"/>
      <c r="T60" s="247"/>
      <c r="U60" s="247"/>
      <c r="V60" s="247"/>
      <c r="W60" s="247"/>
      <c r="X60" s="247"/>
      <c r="Y60" s="247"/>
      <c r="Z60" s="247"/>
      <c r="AA60" s="247"/>
      <c r="AB60" s="247"/>
      <c r="AC60" s="247"/>
      <c r="AD60" s="247"/>
      <c r="AE60" s="247"/>
      <c r="AF60" s="247"/>
      <c r="AG60" s="247"/>
      <c r="AH60" s="247"/>
      <c r="AI60" s="247"/>
    </row>
    <row r="61" spans="1:35" x14ac:dyDescent="0.35">
      <c r="A61" s="249"/>
      <c r="B61" s="249"/>
      <c r="C61" s="249"/>
      <c r="D61" s="249"/>
      <c r="E61" s="249"/>
      <c r="F61" s="249"/>
      <c r="G61" s="249"/>
      <c r="H61" s="249"/>
      <c r="I61" s="249"/>
      <c r="J61" s="249"/>
      <c r="K61" s="249"/>
      <c r="L61" s="249"/>
      <c r="M61" s="249"/>
      <c r="N61" s="249"/>
      <c r="O61" s="249"/>
      <c r="P61" s="247"/>
      <c r="Q61" s="247"/>
      <c r="R61" s="247"/>
      <c r="S61" s="247"/>
      <c r="T61" s="247"/>
      <c r="U61" s="247"/>
      <c r="V61" s="247"/>
      <c r="W61" s="247"/>
      <c r="X61" s="247"/>
      <c r="Y61" s="247"/>
      <c r="Z61" s="247"/>
      <c r="AA61" s="247"/>
      <c r="AB61" s="247"/>
      <c r="AC61" s="247"/>
      <c r="AD61" s="247"/>
      <c r="AE61" s="247"/>
      <c r="AF61" s="247"/>
      <c r="AG61" s="247"/>
      <c r="AH61" s="247"/>
      <c r="AI61" s="247"/>
    </row>
    <row r="62" spans="1:35" x14ac:dyDescent="0.35">
      <c r="A62" s="249"/>
      <c r="B62" s="249"/>
      <c r="C62" s="249"/>
      <c r="D62" s="249"/>
      <c r="E62" s="249"/>
      <c r="F62" s="249"/>
      <c r="G62" s="249"/>
      <c r="H62" s="249"/>
      <c r="I62" s="249"/>
      <c r="J62" s="249"/>
      <c r="K62" s="249"/>
      <c r="L62" s="249"/>
      <c r="M62" s="249"/>
      <c r="N62" s="249"/>
      <c r="O62" s="249"/>
      <c r="P62" s="247"/>
      <c r="Q62" s="247"/>
      <c r="R62" s="247"/>
      <c r="S62" s="247"/>
      <c r="T62" s="247"/>
      <c r="U62" s="247"/>
      <c r="V62" s="247"/>
      <c r="W62" s="247"/>
      <c r="X62" s="247"/>
      <c r="Y62" s="247"/>
      <c r="Z62" s="247"/>
      <c r="AA62" s="247"/>
      <c r="AB62" s="247"/>
      <c r="AC62" s="247"/>
      <c r="AD62" s="247"/>
      <c r="AE62" s="247"/>
      <c r="AF62" s="247"/>
      <c r="AG62" s="247"/>
      <c r="AH62" s="247"/>
      <c r="AI62" s="247"/>
    </row>
    <row r="63" spans="1:35" x14ac:dyDescent="0.35">
      <c r="A63" s="249"/>
      <c r="B63" s="249"/>
      <c r="C63" s="249"/>
      <c r="D63" s="249"/>
      <c r="E63" s="249"/>
      <c r="F63" s="249"/>
      <c r="G63" s="249"/>
      <c r="H63" s="249"/>
      <c r="I63" s="249"/>
      <c r="J63" s="249"/>
      <c r="K63" s="249"/>
      <c r="L63" s="249"/>
      <c r="M63" s="249"/>
      <c r="N63" s="249"/>
      <c r="O63" s="249"/>
      <c r="P63" s="247"/>
      <c r="Q63" s="247"/>
      <c r="R63" s="247"/>
      <c r="S63" s="247"/>
      <c r="T63" s="247"/>
      <c r="U63" s="247"/>
      <c r="V63" s="247"/>
      <c r="W63" s="247"/>
      <c r="X63" s="247"/>
      <c r="Y63" s="247"/>
      <c r="Z63" s="247"/>
      <c r="AA63" s="247"/>
      <c r="AB63" s="247"/>
      <c r="AC63" s="247"/>
      <c r="AD63" s="247"/>
      <c r="AE63" s="247"/>
      <c r="AF63" s="247"/>
      <c r="AG63" s="247"/>
      <c r="AH63" s="247"/>
      <c r="AI63" s="247"/>
    </row>
    <row r="64" spans="1:35" x14ac:dyDescent="0.35">
      <c r="A64" s="249"/>
      <c r="B64" s="249"/>
      <c r="C64" s="249"/>
      <c r="D64" s="249"/>
      <c r="E64" s="249"/>
      <c r="F64" s="249"/>
      <c r="G64" s="249"/>
      <c r="H64" s="249"/>
      <c r="I64" s="249"/>
      <c r="J64" s="249"/>
      <c r="K64" s="249"/>
      <c r="L64" s="249"/>
      <c r="M64" s="249"/>
      <c r="N64" s="249"/>
      <c r="O64" s="249"/>
      <c r="P64" s="247"/>
      <c r="Q64" s="247"/>
      <c r="R64" s="247"/>
      <c r="S64" s="247"/>
      <c r="T64" s="247"/>
      <c r="U64" s="247"/>
      <c r="V64" s="247"/>
      <c r="W64" s="247"/>
      <c r="X64" s="247"/>
      <c r="Y64" s="247"/>
      <c r="Z64" s="247"/>
      <c r="AA64" s="247"/>
      <c r="AB64" s="247"/>
      <c r="AC64" s="247"/>
      <c r="AD64" s="247"/>
      <c r="AE64" s="247"/>
      <c r="AF64" s="247"/>
      <c r="AG64" s="247"/>
      <c r="AH64" s="247"/>
      <c r="AI64" s="247"/>
    </row>
    <row r="65" spans="1:35" x14ac:dyDescent="0.35">
      <c r="A65" s="249"/>
      <c r="B65" s="249"/>
      <c r="C65" s="249"/>
      <c r="D65" s="249"/>
      <c r="E65" s="249"/>
      <c r="F65" s="249"/>
      <c r="G65" s="249"/>
      <c r="H65" s="249"/>
      <c r="I65" s="249"/>
      <c r="J65" s="249"/>
      <c r="K65" s="249"/>
      <c r="L65" s="249"/>
      <c r="M65" s="249"/>
      <c r="N65" s="249"/>
      <c r="O65" s="249"/>
      <c r="P65" s="247"/>
      <c r="Q65" s="247"/>
      <c r="R65" s="247"/>
      <c r="S65" s="247"/>
      <c r="T65" s="247"/>
      <c r="U65" s="247"/>
      <c r="V65" s="247"/>
      <c r="W65" s="247"/>
      <c r="X65" s="247"/>
      <c r="Y65" s="247"/>
      <c r="Z65" s="247"/>
      <c r="AA65" s="247"/>
      <c r="AB65" s="247"/>
      <c r="AC65" s="247"/>
      <c r="AD65" s="247"/>
      <c r="AE65" s="247"/>
      <c r="AF65" s="247"/>
      <c r="AG65" s="247"/>
      <c r="AH65" s="247"/>
      <c r="AI65" s="247"/>
    </row>
    <row r="66" spans="1:35" x14ac:dyDescent="0.35">
      <c r="A66" s="249"/>
      <c r="B66" s="249"/>
      <c r="C66" s="249"/>
      <c r="D66" s="249"/>
      <c r="E66" s="249"/>
      <c r="F66" s="249"/>
      <c r="G66" s="249"/>
      <c r="H66" s="249"/>
      <c r="I66" s="249"/>
      <c r="J66" s="249"/>
      <c r="K66" s="249"/>
      <c r="L66" s="249"/>
      <c r="M66" s="249"/>
      <c r="N66" s="249"/>
      <c r="O66" s="249"/>
      <c r="P66" s="247"/>
      <c r="Q66" s="247"/>
      <c r="R66" s="247"/>
      <c r="S66" s="247"/>
      <c r="T66" s="247"/>
      <c r="U66" s="247"/>
      <c r="V66" s="247"/>
      <c r="W66" s="247"/>
      <c r="X66" s="247"/>
      <c r="Y66" s="247"/>
      <c r="Z66" s="247"/>
      <c r="AA66" s="247"/>
      <c r="AB66" s="247"/>
      <c r="AC66" s="247"/>
      <c r="AD66" s="247"/>
      <c r="AE66" s="247"/>
      <c r="AF66" s="247"/>
      <c r="AG66" s="247"/>
      <c r="AH66" s="247"/>
      <c r="AI66" s="247"/>
    </row>
    <row r="67" spans="1:35" x14ac:dyDescent="0.35">
      <c r="A67" s="249"/>
      <c r="B67" s="249"/>
      <c r="C67" s="249"/>
      <c r="D67" s="249"/>
      <c r="E67" s="249"/>
      <c r="F67" s="249"/>
      <c r="G67" s="249"/>
      <c r="H67" s="249"/>
      <c r="I67" s="249"/>
      <c r="J67" s="249"/>
      <c r="K67" s="249"/>
      <c r="L67" s="249"/>
      <c r="M67" s="249"/>
      <c r="N67" s="249"/>
      <c r="O67" s="249"/>
      <c r="P67" s="247"/>
      <c r="Q67" s="247"/>
      <c r="R67" s="247"/>
      <c r="S67" s="247"/>
      <c r="T67" s="247"/>
      <c r="U67" s="247"/>
      <c r="V67" s="247"/>
      <c r="W67" s="247"/>
      <c r="X67" s="247"/>
      <c r="Y67" s="247"/>
      <c r="Z67" s="247"/>
      <c r="AA67" s="247"/>
      <c r="AB67" s="247"/>
      <c r="AC67" s="247"/>
      <c r="AD67" s="247"/>
      <c r="AE67" s="247"/>
      <c r="AF67" s="247"/>
      <c r="AG67" s="247"/>
      <c r="AH67" s="247"/>
      <c r="AI67" s="247"/>
    </row>
    <row r="68" spans="1:35" x14ac:dyDescent="0.35">
      <c r="A68" s="249"/>
      <c r="B68" s="249"/>
      <c r="C68" s="249"/>
      <c r="D68" s="249"/>
      <c r="E68" s="249"/>
      <c r="F68" s="249"/>
      <c r="G68" s="249"/>
      <c r="H68" s="249"/>
      <c r="I68" s="249"/>
      <c r="J68" s="249"/>
      <c r="K68" s="249"/>
      <c r="L68" s="249"/>
      <c r="M68" s="249"/>
      <c r="N68" s="249"/>
      <c r="O68" s="249"/>
      <c r="P68" s="247"/>
      <c r="Q68" s="247"/>
      <c r="R68" s="247"/>
      <c r="S68" s="247"/>
      <c r="T68" s="247"/>
      <c r="U68" s="247"/>
      <c r="V68" s="247"/>
      <c r="W68" s="247"/>
      <c r="X68" s="247"/>
      <c r="Y68" s="247"/>
      <c r="Z68" s="247"/>
      <c r="AA68" s="247"/>
      <c r="AB68" s="247"/>
      <c r="AC68" s="247"/>
      <c r="AD68" s="247"/>
      <c r="AE68" s="247"/>
      <c r="AF68" s="247"/>
      <c r="AG68" s="247"/>
      <c r="AH68" s="247"/>
      <c r="AI68" s="247"/>
    </row>
    <row r="69" spans="1:35" x14ac:dyDescent="0.35">
      <c r="A69" s="249"/>
      <c r="B69" s="249"/>
      <c r="C69" s="249"/>
      <c r="D69" s="249"/>
      <c r="E69" s="249"/>
      <c r="F69" s="249"/>
      <c r="G69" s="249"/>
      <c r="H69" s="249"/>
      <c r="I69" s="249"/>
      <c r="J69" s="249"/>
      <c r="K69" s="249"/>
      <c r="L69" s="249"/>
      <c r="M69" s="249"/>
      <c r="N69" s="249"/>
      <c r="O69" s="249"/>
      <c r="P69" s="247"/>
      <c r="Q69" s="247"/>
      <c r="R69" s="247"/>
      <c r="S69" s="247"/>
      <c r="T69" s="247"/>
      <c r="U69" s="247"/>
      <c r="V69" s="247"/>
      <c r="W69" s="247"/>
      <c r="X69" s="247"/>
      <c r="Y69" s="247"/>
      <c r="Z69" s="247"/>
      <c r="AA69" s="247"/>
      <c r="AB69" s="247"/>
      <c r="AC69" s="247"/>
      <c r="AD69" s="247"/>
      <c r="AE69" s="247"/>
      <c r="AF69" s="247"/>
      <c r="AG69" s="247"/>
      <c r="AH69" s="247"/>
      <c r="AI69" s="247"/>
    </row>
    <row r="70" spans="1:35" x14ac:dyDescent="0.35">
      <c r="A70" s="249"/>
      <c r="B70" s="249"/>
      <c r="C70" s="249"/>
      <c r="D70" s="249"/>
      <c r="E70" s="249"/>
      <c r="F70" s="249"/>
      <c r="G70" s="249"/>
      <c r="H70" s="249"/>
      <c r="I70" s="249"/>
      <c r="J70" s="249"/>
      <c r="K70" s="249"/>
      <c r="L70" s="249"/>
      <c r="M70" s="249"/>
      <c r="N70" s="249"/>
      <c r="O70" s="249"/>
      <c r="P70" s="247"/>
      <c r="Q70" s="247"/>
      <c r="R70" s="247"/>
      <c r="S70" s="247"/>
      <c r="T70" s="247"/>
      <c r="U70" s="247"/>
      <c r="V70" s="247"/>
      <c r="W70" s="247"/>
      <c r="X70" s="247"/>
      <c r="Y70" s="247"/>
      <c r="Z70" s="247"/>
      <c r="AA70" s="247"/>
      <c r="AB70" s="247"/>
      <c r="AC70" s="247"/>
      <c r="AD70" s="247"/>
      <c r="AE70" s="247"/>
      <c r="AF70" s="247"/>
      <c r="AG70" s="247"/>
      <c r="AH70" s="247"/>
      <c r="AI70" s="247"/>
    </row>
    <row r="71" spans="1:35" x14ac:dyDescent="0.35">
      <c r="A71" s="249"/>
      <c r="B71" s="249"/>
      <c r="C71" s="249"/>
      <c r="D71" s="249"/>
      <c r="E71" s="249"/>
      <c r="F71" s="249"/>
      <c r="G71" s="249"/>
      <c r="H71" s="249"/>
      <c r="I71" s="249"/>
      <c r="J71" s="249"/>
      <c r="K71" s="249"/>
      <c r="L71" s="249"/>
      <c r="M71" s="249"/>
      <c r="N71" s="249"/>
      <c r="O71" s="249"/>
      <c r="P71" s="247"/>
      <c r="Q71" s="247"/>
      <c r="R71" s="247"/>
      <c r="S71" s="247"/>
      <c r="T71" s="247"/>
      <c r="U71" s="247"/>
      <c r="V71" s="247"/>
      <c r="W71" s="247"/>
      <c r="X71" s="247"/>
      <c r="Y71" s="247"/>
      <c r="Z71" s="247"/>
      <c r="AA71" s="247"/>
      <c r="AB71" s="247"/>
      <c r="AC71" s="247"/>
      <c r="AD71" s="247"/>
      <c r="AE71" s="247"/>
      <c r="AF71" s="247"/>
      <c r="AG71" s="247"/>
      <c r="AH71" s="247"/>
      <c r="AI71" s="247"/>
    </row>
    <row r="72" spans="1:35" ht="15.4" x14ac:dyDescent="0.45">
      <c r="A72" s="289" t="s">
        <v>1111</v>
      </c>
      <c r="B72" s="289"/>
      <c r="C72" s="289"/>
      <c r="D72" s="289"/>
      <c r="E72" s="289"/>
      <c r="F72" s="289"/>
      <c r="G72" s="289"/>
      <c r="H72" s="249"/>
      <c r="I72" s="249"/>
      <c r="J72" s="249"/>
      <c r="K72" s="249"/>
      <c r="L72" s="249"/>
      <c r="M72" s="249"/>
      <c r="N72" s="249"/>
      <c r="O72" s="249"/>
      <c r="P72" s="247"/>
      <c r="Q72" s="247"/>
      <c r="R72" s="247"/>
      <c r="S72" s="247"/>
      <c r="T72" s="247"/>
      <c r="U72" s="247"/>
      <c r="V72" s="247"/>
      <c r="W72" s="247"/>
      <c r="X72" s="247"/>
      <c r="Y72" s="247"/>
      <c r="Z72" s="247"/>
      <c r="AA72" s="247"/>
      <c r="AB72" s="247"/>
      <c r="AC72" s="247"/>
      <c r="AD72" s="247"/>
      <c r="AE72" s="247"/>
      <c r="AF72" s="247"/>
      <c r="AG72" s="247"/>
      <c r="AH72" s="247"/>
      <c r="AI72" s="247"/>
    </row>
    <row r="73" spans="1:35" x14ac:dyDescent="0.35">
      <c r="A73" s="249"/>
      <c r="B73" s="249"/>
      <c r="C73" s="249"/>
      <c r="D73" s="249"/>
      <c r="E73" s="249"/>
      <c r="F73" s="249"/>
      <c r="G73" s="249"/>
      <c r="H73" s="249"/>
      <c r="I73" s="249"/>
      <c r="J73" s="249"/>
      <c r="K73" s="249"/>
      <c r="L73" s="249"/>
      <c r="M73" s="249"/>
      <c r="N73" s="249"/>
      <c r="O73" s="249"/>
      <c r="P73" s="247"/>
      <c r="Q73" s="247"/>
      <c r="R73" s="247"/>
      <c r="S73" s="247"/>
      <c r="T73" s="247"/>
      <c r="U73" s="247"/>
      <c r="V73" s="247"/>
      <c r="W73" s="247"/>
      <c r="X73" s="247"/>
      <c r="Y73" s="247"/>
      <c r="Z73" s="247"/>
      <c r="AA73" s="247"/>
      <c r="AB73" s="247"/>
      <c r="AC73" s="247"/>
      <c r="AD73" s="247"/>
      <c r="AE73" s="247"/>
      <c r="AF73" s="247"/>
      <c r="AG73" s="247"/>
      <c r="AH73" s="247"/>
      <c r="AI73" s="247"/>
    </row>
    <row r="74" spans="1:35" x14ac:dyDescent="0.35">
      <c r="A74" s="249"/>
      <c r="B74" s="249"/>
      <c r="C74" s="249"/>
      <c r="D74" s="249"/>
      <c r="E74" s="249"/>
      <c r="F74" s="249"/>
      <c r="G74" s="249"/>
      <c r="H74" s="249"/>
      <c r="I74" s="249"/>
      <c r="J74" s="249"/>
      <c r="K74" s="249"/>
      <c r="L74" s="249"/>
      <c r="M74" s="249"/>
      <c r="N74" s="249"/>
      <c r="O74" s="249"/>
      <c r="P74" s="247"/>
      <c r="Q74" s="247"/>
      <c r="R74" s="247"/>
      <c r="S74" s="247"/>
      <c r="T74" s="247"/>
      <c r="U74" s="247"/>
      <c r="V74" s="247"/>
      <c r="W74" s="247"/>
      <c r="X74" s="247"/>
      <c r="Y74" s="247"/>
      <c r="Z74" s="247"/>
      <c r="AA74" s="247"/>
      <c r="AB74" s="247"/>
      <c r="AC74" s="247"/>
      <c r="AD74" s="247"/>
      <c r="AE74" s="247"/>
      <c r="AF74" s="247"/>
      <c r="AG74" s="247"/>
      <c r="AH74" s="247"/>
      <c r="AI74" s="247"/>
    </row>
    <row r="75" spans="1:35" x14ac:dyDescent="0.35">
      <c r="A75" s="249"/>
      <c r="B75" s="249"/>
      <c r="C75" s="249"/>
      <c r="D75" s="249"/>
      <c r="E75" s="249"/>
      <c r="F75" s="249"/>
      <c r="G75" s="249"/>
      <c r="H75" s="249"/>
      <c r="I75" s="249"/>
      <c r="J75" s="249"/>
      <c r="K75" s="249"/>
      <c r="L75" s="249"/>
      <c r="M75" s="249"/>
      <c r="N75" s="249"/>
      <c r="O75" s="249"/>
      <c r="P75" s="247"/>
      <c r="Q75" s="247"/>
      <c r="R75" s="247"/>
      <c r="S75" s="247"/>
      <c r="T75" s="247"/>
      <c r="U75" s="247"/>
      <c r="V75" s="247"/>
      <c r="W75" s="247"/>
      <c r="X75" s="247"/>
      <c r="Y75" s="247"/>
      <c r="Z75" s="247"/>
      <c r="AA75" s="247"/>
      <c r="AB75" s="247"/>
      <c r="AC75" s="247"/>
      <c r="AD75" s="247"/>
      <c r="AE75" s="247"/>
      <c r="AF75" s="247"/>
      <c r="AG75" s="247"/>
      <c r="AH75" s="247"/>
      <c r="AI75" s="247"/>
    </row>
    <row r="76" spans="1:35" x14ac:dyDescent="0.35">
      <c r="A76" s="249"/>
      <c r="B76" s="249"/>
      <c r="C76" s="249"/>
      <c r="D76" s="249"/>
      <c r="E76" s="249"/>
      <c r="F76" s="249"/>
      <c r="G76" s="249"/>
      <c r="H76" s="249"/>
      <c r="I76" s="249"/>
      <c r="J76" s="249"/>
      <c r="K76" s="249"/>
      <c r="L76" s="249"/>
      <c r="M76" s="249"/>
      <c r="N76" s="249"/>
      <c r="O76" s="249"/>
      <c r="P76" s="247"/>
      <c r="Q76" s="247"/>
      <c r="R76" s="247"/>
      <c r="S76" s="247"/>
      <c r="T76" s="247"/>
      <c r="U76" s="247"/>
      <c r="V76" s="247"/>
      <c r="W76" s="247"/>
      <c r="X76" s="247"/>
      <c r="Y76" s="247"/>
      <c r="Z76" s="247"/>
      <c r="AA76" s="247"/>
      <c r="AB76" s="247"/>
      <c r="AC76" s="247"/>
      <c r="AD76" s="247"/>
      <c r="AE76" s="247"/>
      <c r="AF76" s="247"/>
      <c r="AG76" s="247"/>
      <c r="AH76" s="247"/>
      <c r="AI76" s="247"/>
    </row>
    <row r="77" spans="1:35" x14ac:dyDescent="0.35">
      <c r="A77" s="249"/>
      <c r="B77" s="249"/>
      <c r="C77" s="249"/>
      <c r="D77" s="249"/>
      <c r="E77" s="249"/>
      <c r="F77" s="249"/>
      <c r="G77" s="249"/>
      <c r="H77" s="249"/>
      <c r="I77" s="249"/>
      <c r="J77" s="249"/>
      <c r="K77" s="249"/>
      <c r="L77" s="249"/>
      <c r="M77" s="249"/>
      <c r="N77" s="249"/>
      <c r="O77" s="249"/>
      <c r="P77" s="247"/>
      <c r="Q77" s="247"/>
      <c r="R77" s="247"/>
      <c r="S77" s="247"/>
      <c r="T77" s="247"/>
      <c r="U77" s="247"/>
      <c r="V77" s="247"/>
      <c r="W77" s="247"/>
      <c r="X77" s="247"/>
      <c r="Y77" s="247"/>
      <c r="Z77" s="247"/>
      <c r="AA77" s="247"/>
      <c r="AB77" s="247"/>
      <c r="AC77" s="247"/>
      <c r="AD77" s="247"/>
      <c r="AE77" s="247"/>
      <c r="AF77" s="247"/>
      <c r="AG77" s="247"/>
      <c r="AH77" s="247"/>
      <c r="AI77" s="247"/>
    </row>
    <row r="78" spans="1:35" x14ac:dyDescent="0.35">
      <c r="A78" s="249"/>
      <c r="B78" s="249"/>
      <c r="C78" s="249"/>
      <c r="D78" s="249"/>
      <c r="E78" s="249"/>
      <c r="F78" s="249"/>
      <c r="G78" s="249"/>
      <c r="H78" s="249"/>
      <c r="I78" s="249"/>
      <c r="J78" s="249"/>
      <c r="K78" s="249"/>
      <c r="L78" s="249"/>
      <c r="M78" s="249"/>
      <c r="N78" s="249"/>
      <c r="O78" s="249"/>
      <c r="P78" s="247"/>
      <c r="Q78" s="247"/>
      <c r="R78" s="247"/>
      <c r="S78" s="247"/>
      <c r="T78" s="247"/>
      <c r="U78" s="247"/>
      <c r="V78" s="247"/>
      <c r="W78" s="247"/>
      <c r="X78" s="247"/>
      <c r="Y78" s="247"/>
      <c r="Z78" s="247"/>
      <c r="AA78" s="247"/>
      <c r="AB78" s="247"/>
      <c r="AC78" s="247"/>
      <c r="AD78" s="247"/>
      <c r="AE78" s="247"/>
      <c r="AF78" s="247"/>
      <c r="AG78" s="247"/>
      <c r="AH78" s="247"/>
      <c r="AI78" s="247"/>
    </row>
    <row r="79" spans="1:35" x14ac:dyDescent="0.35">
      <c r="A79" s="249"/>
      <c r="B79" s="249"/>
      <c r="C79" s="249"/>
      <c r="D79" s="249"/>
      <c r="E79" s="249"/>
      <c r="F79" s="249"/>
      <c r="G79" s="249"/>
      <c r="H79" s="249"/>
      <c r="I79" s="249"/>
      <c r="J79" s="249"/>
      <c r="K79" s="249"/>
      <c r="L79" s="249"/>
      <c r="M79" s="249"/>
      <c r="N79" s="249"/>
      <c r="O79" s="249"/>
      <c r="P79" s="247"/>
      <c r="Q79" s="247"/>
      <c r="R79" s="247"/>
      <c r="S79" s="247"/>
      <c r="T79" s="247"/>
      <c r="U79" s="247"/>
      <c r="V79" s="247"/>
      <c r="W79" s="247"/>
      <c r="X79" s="247"/>
      <c r="Y79" s="247"/>
      <c r="Z79" s="247"/>
      <c r="AA79" s="247"/>
      <c r="AB79" s="247"/>
      <c r="AC79" s="247"/>
      <c r="AD79" s="247"/>
      <c r="AE79" s="247"/>
      <c r="AF79" s="247"/>
      <c r="AG79" s="247"/>
      <c r="AH79" s="247"/>
      <c r="AI79" s="247"/>
    </row>
    <row r="80" spans="1:35" x14ac:dyDescent="0.35">
      <c r="A80" s="249"/>
      <c r="B80" s="249"/>
      <c r="C80" s="249"/>
      <c r="D80" s="249"/>
      <c r="E80" s="249"/>
      <c r="F80" s="249"/>
      <c r="G80" s="249"/>
      <c r="H80" s="249"/>
      <c r="I80" s="249"/>
      <c r="J80" s="249"/>
      <c r="K80" s="249"/>
      <c r="L80" s="249"/>
      <c r="M80" s="249"/>
      <c r="N80" s="249"/>
      <c r="O80" s="249"/>
      <c r="P80" s="247"/>
      <c r="Q80" s="247"/>
      <c r="R80" s="247"/>
      <c r="S80" s="247"/>
      <c r="T80" s="247"/>
      <c r="U80" s="247"/>
      <c r="V80" s="247"/>
      <c r="W80" s="247"/>
      <c r="X80" s="247"/>
      <c r="Y80" s="247"/>
      <c r="Z80" s="247"/>
      <c r="AA80" s="247"/>
      <c r="AB80" s="247"/>
      <c r="AC80" s="247"/>
      <c r="AD80" s="247"/>
      <c r="AE80" s="247"/>
      <c r="AF80" s="247"/>
      <c r="AG80" s="247"/>
      <c r="AH80" s="247"/>
      <c r="AI80" s="247"/>
    </row>
    <row r="81" spans="1:35" x14ac:dyDescent="0.35">
      <c r="A81" s="249"/>
      <c r="B81" s="249"/>
      <c r="C81" s="249"/>
      <c r="D81" s="249"/>
      <c r="E81" s="249"/>
      <c r="F81" s="249"/>
      <c r="G81" s="249"/>
      <c r="H81" s="249"/>
      <c r="I81" s="249"/>
      <c r="J81" s="249"/>
      <c r="K81" s="249"/>
      <c r="L81" s="249"/>
      <c r="M81" s="249"/>
      <c r="N81" s="249"/>
      <c r="O81" s="249"/>
      <c r="P81" s="247"/>
      <c r="Q81" s="247"/>
      <c r="R81" s="247"/>
      <c r="S81" s="247"/>
      <c r="T81" s="247"/>
      <c r="U81" s="247"/>
      <c r="V81" s="247"/>
      <c r="W81" s="247"/>
      <c r="X81" s="247"/>
      <c r="Y81" s="247"/>
      <c r="Z81" s="247"/>
      <c r="AA81" s="247"/>
      <c r="AB81" s="247"/>
      <c r="AC81" s="247"/>
      <c r="AD81" s="247"/>
      <c r="AE81" s="247"/>
      <c r="AF81" s="247"/>
      <c r="AG81" s="247"/>
      <c r="AH81" s="247"/>
      <c r="AI81" s="247"/>
    </row>
    <row r="82" spans="1:35" x14ac:dyDescent="0.35">
      <c r="A82" s="249"/>
      <c r="B82" s="249"/>
      <c r="C82" s="249"/>
      <c r="D82" s="249"/>
      <c r="E82" s="249"/>
      <c r="F82" s="249"/>
      <c r="G82" s="249"/>
      <c r="H82" s="249"/>
      <c r="I82" s="249"/>
      <c r="J82" s="249"/>
      <c r="K82" s="249"/>
      <c r="L82" s="249"/>
      <c r="M82" s="249"/>
      <c r="N82" s="249"/>
      <c r="O82" s="249"/>
      <c r="P82" s="247"/>
      <c r="Q82" s="247"/>
      <c r="R82" s="247"/>
      <c r="S82" s="247"/>
      <c r="T82" s="247"/>
      <c r="U82" s="247"/>
      <c r="V82" s="247"/>
      <c r="W82" s="247"/>
      <c r="X82" s="247"/>
      <c r="Y82" s="247"/>
      <c r="Z82" s="247"/>
      <c r="AA82" s="247"/>
      <c r="AB82" s="247"/>
      <c r="AC82" s="247"/>
      <c r="AD82" s="247"/>
      <c r="AE82" s="247"/>
      <c r="AF82" s="247"/>
      <c r="AG82" s="247"/>
      <c r="AH82" s="247"/>
      <c r="AI82" s="247"/>
    </row>
    <row r="83" spans="1:35" x14ac:dyDescent="0.35">
      <c r="A83" s="249"/>
      <c r="B83" s="249"/>
      <c r="C83" s="249"/>
      <c r="D83" s="249"/>
      <c r="E83" s="249"/>
      <c r="F83" s="249"/>
      <c r="G83" s="249"/>
      <c r="H83" s="249"/>
      <c r="I83" s="249"/>
      <c r="J83" s="249"/>
      <c r="K83" s="249"/>
      <c r="L83" s="249"/>
      <c r="M83" s="249"/>
      <c r="N83" s="249"/>
      <c r="O83" s="249"/>
      <c r="P83" s="247"/>
      <c r="Q83" s="247"/>
      <c r="R83" s="247"/>
      <c r="S83" s="247"/>
      <c r="T83" s="247"/>
      <c r="U83" s="247"/>
      <c r="V83" s="247"/>
      <c r="W83" s="247"/>
      <c r="X83" s="247"/>
      <c r="Y83" s="247"/>
      <c r="Z83" s="247"/>
      <c r="AA83" s="247"/>
      <c r="AB83" s="247"/>
      <c r="AC83" s="247"/>
      <c r="AD83" s="247"/>
      <c r="AE83" s="247"/>
      <c r="AF83" s="247"/>
      <c r="AG83" s="247"/>
      <c r="AH83" s="247"/>
      <c r="AI83" s="247"/>
    </row>
    <row r="84" spans="1:35" x14ac:dyDescent="0.35">
      <c r="A84" s="249"/>
      <c r="B84" s="249"/>
      <c r="C84" s="249"/>
      <c r="D84" s="249"/>
      <c r="E84" s="249"/>
      <c r="F84" s="249"/>
      <c r="G84" s="249"/>
      <c r="H84" s="249"/>
      <c r="I84" s="249"/>
      <c r="J84" s="249"/>
      <c r="K84" s="249"/>
      <c r="L84" s="249"/>
      <c r="M84" s="249"/>
      <c r="N84" s="249"/>
      <c r="O84" s="249"/>
      <c r="P84" s="247"/>
      <c r="Q84" s="247"/>
      <c r="R84" s="247"/>
      <c r="S84" s="247"/>
      <c r="T84" s="247"/>
      <c r="U84" s="247"/>
      <c r="V84" s="247"/>
      <c r="W84" s="247"/>
      <c r="X84" s="247"/>
      <c r="Y84" s="247"/>
      <c r="Z84" s="247"/>
      <c r="AA84" s="247"/>
      <c r="AB84" s="247"/>
      <c r="AC84" s="247"/>
      <c r="AD84" s="247"/>
      <c r="AE84" s="247"/>
      <c r="AF84" s="247"/>
      <c r="AG84" s="247"/>
      <c r="AH84" s="247"/>
      <c r="AI84" s="247"/>
    </row>
    <row r="85" spans="1:35" x14ac:dyDescent="0.35">
      <c r="A85" s="249"/>
      <c r="B85" s="249"/>
      <c r="C85" s="249"/>
      <c r="D85" s="249"/>
      <c r="E85" s="249"/>
      <c r="F85" s="249"/>
      <c r="G85" s="249"/>
      <c r="H85" s="249"/>
      <c r="I85" s="249"/>
      <c r="J85" s="249"/>
      <c r="K85" s="249"/>
      <c r="L85" s="249"/>
      <c r="M85" s="249"/>
      <c r="N85" s="249"/>
      <c r="O85" s="249"/>
      <c r="P85" s="247"/>
      <c r="Q85" s="247"/>
      <c r="R85" s="247"/>
      <c r="S85" s="247"/>
      <c r="T85" s="247"/>
      <c r="U85" s="247"/>
      <c r="V85" s="247"/>
      <c r="W85" s="247"/>
      <c r="X85" s="247"/>
      <c r="Y85" s="247"/>
      <c r="Z85" s="247"/>
      <c r="AA85" s="247"/>
      <c r="AB85" s="247"/>
      <c r="AC85" s="247"/>
      <c r="AD85" s="247"/>
      <c r="AE85" s="247"/>
      <c r="AF85" s="247"/>
      <c r="AG85" s="247"/>
      <c r="AH85" s="247"/>
      <c r="AI85" s="247"/>
    </row>
    <row r="86" spans="1:35" x14ac:dyDescent="0.35">
      <c r="A86" s="249"/>
      <c r="B86" s="249"/>
      <c r="C86" s="249"/>
      <c r="D86" s="249"/>
      <c r="E86" s="249"/>
      <c r="F86" s="249"/>
      <c r="G86" s="249"/>
      <c r="H86" s="249"/>
      <c r="I86" s="249"/>
      <c r="J86" s="249"/>
      <c r="K86" s="249"/>
      <c r="L86" s="249"/>
      <c r="M86" s="249"/>
      <c r="N86" s="249"/>
      <c r="O86" s="249"/>
      <c r="P86" s="247"/>
      <c r="Q86" s="247"/>
      <c r="R86" s="247"/>
      <c r="S86" s="247"/>
      <c r="T86" s="247"/>
      <c r="U86" s="247"/>
      <c r="V86" s="247"/>
      <c r="W86" s="247"/>
      <c r="X86" s="247"/>
      <c r="Y86" s="247"/>
      <c r="Z86" s="247"/>
      <c r="AA86" s="247"/>
      <c r="AB86" s="247"/>
      <c r="AC86" s="247"/>
      <c r="AD86" s="247"/>
      <c r="AE86" s="247"/>
      <c r="AF86" s="247"/>
      <c r="AG86" s="247"/>
      <c r="AH86" s="247"/>
      <c r="AI86" s="247"/>
    </row>
    <row r="87" spans="1:35" x14ac:dyDescent="0.35">
      <c r="A87" s="249"/>
      <c r="B87" s="249"/>
      <c r="C87" s="249"/>
      <c r="D87" s="249"/>
      <c r="E87" s="249"/>
      <c r="F87" s="249"/>
      <c r="G87" s="249"/>
      <c r="H87" s="249"/>
      <c r="I87" s="249"/>
      <c r="J87" s="249"/>
      <c r="K87" s="249"/>
      <c r="L87" s="249"/>
      <c r="M87" s="249"/>
      <c r="N87" s="249"/>
      <c r="O87" s="249"/>
      <c r="P87" s="247"/>
      <c r="Q87" s="247"/>
      <c r="R87" s="247"/>
      <c r="S87" s="247"/>
      <c r="T87" s="247"/>
      <c r="U87" s="247"/>
      <c r="V87" s="247"/>
      <c r="W87" s="247"/>
      <c r="X87" s="247"/>
      <c r="Y87" s="247"/>
      <c r="Z87" s="247"/>
      <c r="AA87" s="247"/>
      <c r="AB87" s="247"/>
      <c r="AC87" s="247"/>
      <c r="AD87" s="247"/>
      <c r="AE87" s="247"/>
      <c r="AF87" s="247"/>
      <c r="AG87" s="247"/>
      <c r="AH87" s="247"/>
      <c r="AI87" s="247"/>
    </row>
    <row r="88" spans="1:35" x14ac:dyDescent="0.35">
      <c r="A88" s="249"/>
      <c r="B88" s="249"/>
      <c r="C88" s="249"/>
      <c r="D88" s="249"/>
      <c r="E88" s="249"/>
      <c r="F88" s="249"/>
      <c r="G88" s="249"/>
      <c r="H88" s="249"/>
      <c r="I88" s="249"/>
      <c r="J88" s="249"/>
      <c r="K88" s="249"/>
      <c r="L88" s="249"/>
      <c r="M88" s="249"/>
      <c r="N88" s="249"/>
      <c r="O88" s="249"/>
      <c r="P88" s="247"/>
      <c r="Q88" s="247"/>
      <c r="R88" s="247"/>
      <c r="S88" s="247"/>
      <c r="T88" s="247"/>
      <c r="U88" s="247"/>
      <c r="V88" s="247"/>
      <c r="W88" s="247"/>
      <c r="X88" s="247"/>
      <c r="Y88" s="247"/>
      <c r="Z88" s="247"/>
      <c r="AA88" s="247"/>
      <c r="AB88" s="247"/>
      <c r="AC88" s="247"/>
      <c r="AD88" s="247"/>
      <c r="AE88" s="247"/>
      <c r="AF88" s="247"/>
      <c r="AG88" s="247"/>
      <c r="AH88" s="247"/>
      <c r="AI88" s="247"/>
    </row>
    <row r="89" spans="1:35" x14ac:dyDescent="0.35">
      <c r="A89" s="249"/>
      <c r="B89" s="249"/>
      <c r="C89" s="249"/>
      <c r="D89" s="249"/>
      <c r="E89" s="249"/>
      <c r="F89" s="249"/>
      <c r="G89" s="249"/>
      <c r="H89" s="249"/>
      <c r="I89" s="249"/>
      <c r="J89" s="249"/>
      <c r="K89" s="249"/>
      <c r="L89" s="249"/>
      <c r="M89" s="249"/>
      <c r="N89" s="249"/>
      <c r="O89" s="249"/>
      <c r="P89" s="247"/>
      <c r="Q89" s="247"/>
      <c r="R89" s="247"/>
      <c r="S89" s="247"/>
      <c r="T89" s="247"/>
      <c r="U89" s="247"/>
      <c r="V89" s="247"/>
      <c r="W89" s="247"/>
      <c r="X89" s="247"/>
      <c r="Y89" s="247"/>
      <c r="Z89" s="247"/>
      <c r="AA89" s="247"/>
      <c r="AB89" s="247"/>
      <c r="AC89" s="247"/>
      <c r="AD89" s="247"/>
      <c r="AE89" s="247"/>
      <c r="AF89" s="247"/>
      <c r="AG89" s="247"/>
      <c r="AH89" s="247"/>
      <c r="AI89" s="247"/>
    </row>
    <row r="90" spans="1:35" x14ac:dyDescent="0.35">
      <c r="A90" s="249"/>
      <c r="B90" s="249"/>
      <c r="C90" s="249"/>
      <c r="D90" s="249"/>
      <c r="E90" s="249"/>
      <c r="F90" s="249"/>
      <c r="G90" s="249"/>
      <c r="H90" s="249"/>
      <c r="I90" s="249"/>
      <c r="J90" s="249"/>
      <c r="K90" s="249"/>
      <c r="L90" s="249"/>
      <c r="M90" s="249"/>
      <c r="N90" s="249"/>
      <c r="O90" s="249"/>
      <c r="P90" s="247"/>
      <c r="Q90" s="247"/>
      <c r="R90" s="247"/>
      <c r="S90" s="247"/>
      <c r="T90" s="247"/>
      <c r="U90" s="247"/>
      <c r="V90" s="247"/>
      <c r="W90" s="247"/>
      <c r="X90" s="247"/>
      <c r="Y90" s="247"/>
      <c r="Z90" s="247"/>
      <c r="AA90" s="247"/>
      <c r="AB90" s="247"/>
      <c r="AC90" s="247"/>
      <c r="AD90" s="247"/>
      <c r="AE90" s="247"/>
      <c r="AF90" s="247"/>
      <c r="AG90" s="247"/>
      <c r="AH90" s="247"/>
      <c r="AI90" s="247"/>
    </row>
    <row r="91" spans="1:35" x14ac:dyDescent="0.35">
      <c r="A91" s="249"/>
      <c r="B91" s="249"/>
      <c r="C91" s="249"/>
      <c r="D91" s="249"/>
      <c r="E91" s="249"/>
      <c r="F91" s="249"/>
      <c r="G91" s="249"/>
      <c r="H91" s="249"/>
      <c r="I91" s="249"/>
      <c r="J91" s="249"/>
      <c r="K91" s="249"/>
      <c r="L91" s="249"/>
      <c r="M91" s="249"/>
      <c r="N91" s="249"/>
      <c r="O91" s="249"/>
      <c r="P91" s="247"/>
      <c r="Q91" s="247"/>
      <c r="R91" s="247"/>
      <c r="S91" s="247"/>
      <c r="T91" s="247"/>
      <c r="U91" s="247"/>
      <c r="V91" s="247"/>
      <c r="W91" s="247"/>
      <c r="X91" s="247"/>
      <c r="Y91" s="247"/>
      <c r="Z91" s="247"/>
      <c r="AA91" s="247"/>
      <c r="AB91" s="247"/>
      <c r="AC91" s="247"/>
      <c r="AD91" s="247"/>
      <c r="AE91" s="247"/>
      <c r="AF91" s="247"/>
      <c r="AG91" s="247"/>
      <c r="AH91" s="247"/>
      <c r="AI91" s="247"/>
    </row>
    <row r="92" spans="1:35" x14ac:dyDescent="0.35">
      <c r="A92" s="249"/>
      <c r="B92" s="249"/>
      <c r="C92" s="249"/>
      <c r="D92" s="249"/>
      <c r="E92" s="249"/>
      <c r="F92" s="249"/>
      <c r="G92" s="249"/>
      <c r="H92" s="249"/>
      <c r="I92" s="249"/>
      <c r="J92" s="249"/>
      <c r="K92" s="249"/>
      <c r="L92" s="249"/>
      <c r="M92" s="249"/>
      <c r="N92" s="249"/>
      <c r="O92" s="249"/>
      <c r="P92" s="247"/>
      <c r="Q92" s="247"/>
      <c r="R92" s="247"/>
      <c r="S92" s="247"/>
      <c r="T92" s="247"/>
      <c r="U92" s="247"/>
      <c r="V92" s="247"/>
      <c r="W92" s="247"/>
      <c r="X92" s="247"/>
      <c r="Y92" s="247"/>
      <c r="Z92" s="247"/>
      <c r="AA92" s="247"/>
      <c r="AB92" s="247"/>
      <c r="AC92" s="247"/>
      <c r="AD92" s="247"/>
      <c r="AE92" s="247"/>
      <c r="AF92" s="247"/>
      <c r="AG92" s="247"/>
      <c r="AH92" s="247"/>
      <c r="AI92" s="247"/>
    </row>
    <row r="93" spans="1:35" x14ac:dyDescent="0.35">
      <c r="A93" s="249"/>
      <c r="B93" s="249"/>
      <c r="C93" s="249"/>
      <c r="D93" s="249"/>
      <c r="E93" s="249"/>
      <c r="F93" s="249"/>
      <c r="G93" s="249"/>
      <c r="H93" s="249"/>
      <c r="I93" s="249"/>
      <c r="J93" s="249"/>
      <c r="K93" s="249"/>
      <c r="L93" s="249"/>
      <c r="M93" s="249"/>
      <c r="N93" s="249"/>
      <c r="O93" s="249"/>
      <c r="P93" s="247"/>
      <c r="Q93" s="247"/>
      <c r="R93" s="247"/>
      <c r="S93" s="247"/>
      <c r="T93" s="247"/>
      <c r="U93" s="247"/>
      <c r="V93" s="247"/>
      <c r="W93" s="247"/>
      <c r="X93" s="247"/>
      <c r="Y93" s="247"/>
      <c r="Z93" s="247"/>
      <c r="AA93" s="247"/>
      <c r="AB93" s="247"/>
      <c r="AC93" s="247"/>
      <c r="AD93" s="247"/>
      <c r="AE93" s="247"/>
      <c r="AF93" s="247"/>
      <c r="AG93" s="247"/>
      <c r="AH93" s="247"/>
      <c r="AI93" s="247"/>
    </row>
    <row r="94" spans="1:35" x14ac:dyDescent="0.35">
      <c r="A94" s="249"/>
      <c r="B94" s="249"/>
      <c r="C94" s="249"/>
      <c r="D94" s="249"/>
      <c r="E94" s="249"/>
      <c r="F94" s="249"/>
      <c r="G94" s="249"/>
      <c r="H94" s="249"/>
      <c r="I94" s="249"/>
      <c r="J94" s="249"/>
      <c r="K94" s="249"/>
      <c r="L94" s="249"/>
      <c r="M94" s="249"/>
      <c r="N94" s="249"/>
      <c r="O94" s="249"/>
      <c r="P94" s="247"/>
      <c r="Q94" s="247"/>
      <c r="R94" s="247"/>
      <c r="S94" s="247"/>
      <c r="T94" s="247"/>
      <c r="U94" s="247"/>
      <c r="V94" s="247"/>
      <c r="W94" s="247"/>
      <c r="X94" s="247"/>
      <c r="Y94" s="247"/>
      <c r="Z94" s="247"/>
      <c r="AA94" s="247"/>
      <c r="AB94" s="247"/>
      <c r="AC94" s="247"/>
      <c r="AD94" s="247"/>
      <c r="AE94" s="247"/>
      <c r="AF94" s="247"/>
      <c r="AG94" s="247"/>
      <c r="AH94" s="247"/>
      <c r="AI94" s="247"/>
    </row>
    <row r="95" spans="1:35" x14ac:dyDescent="0.35">
      <c r="A95" s="249"/>
      <c r="B95" s="249"/>
      <c r="C95" s="249"/>
      <c r="D95" s="249"/>
      <c r="E95" s="249"/>
      <c r="F95" s="249"/>
      <c r="G95" s="249"/>
      <c r="H95" s="249"/>
      <c r="I95" s="249"/>
      <c r="J95" s="249"/>
      <c r="K95" s="249"/>
      <c r="L95" s="249"/>
      <c r="M95" s="249"/>
      <c r="N95" s="249"/>
      <c r="O95" s="249"/>
      <c r="P95" s="247"/>
      <c r="Q95" s="247"/>
      <c r="R95" s="247"/>
      <c r="S95" s="247"/>
      <c r="T95" s="247"/>
      <c r="U95" s="247"/>
      <c r="V95" s="247"/>
      <c r="W95" s="247"/>
      <c r="X95" s="247"/>
      <c r="Y95" s="247"/>
      <c r="Z95" s="247"/>
      <c r="AA95" s="247"/>
      <c r="AB95" s="247"/>
      <c r="AC95" s="247"/>
      <c r="AD95" s="247"/>
      <c r="AE95" s="247"/>
      <c r="AF95" s="247"/>
      <c r="AG95" s="247"/>
      <c r="AH95" s="247"/>
      <c r="AI95" s="247"/>
    </row>
    <row r="96" spans="1:35" x14ac:dyDescent="0.35">
      <c r="A96" s="249"/>
      <c r="B96" s="249"/>
      <c r="C96" s="249"/>
      <c r="D96" s="249"/>
      <c r="E96" s="249"/>
      <c r="F96" s="249"/>
      <c r="G96" s="249"/>
      <c r="H96" s="249"/>
      <c r="I96" s="249"/>
      <c r="J96" s="249"/>
      <c r="K96" s="249"/>
      <c r="L96" s="249"/>
      <c r="M96" s="249"/>
      <c r="N96" s="249"/>
      <c r="O96" s="249"/>
      <c r="P96" s="247"/>
      <c r="Q96" s="247"/>
      <c r="R96" s="247"/>
      <c r="S96" s="247"/>
      <c r="T96" s="247"/>
      <c r="U96" s="247"/>
      <c r="V96" s="247"/>
      <c r="W96" s="247"/>
      <c r="X96" s="247"/>
      <c r="Y96" s="247"/>
      <c r="Z96" s="247"/>
      <c r="AA96" s="247"/>
      <c r="AB96" s="247"/>
      <c r="AC96" s="247"/>
      <c r="AD96" s="247"/>
      <c r="AE96" s="247"/>
      <c r="AF96" s="247"/>
      <c r="AG96" s="247"/>
      <c r="AH96" s="247"/>
      <c r="AI96" s="247"/>
    </row>
    <row r="97" spans="1:35" x14ac:dyDescent="0.35">
      <c r="A97" s="249"/>
      <c r="B97" s="249"/>
      <c r="C97" s="249"/>
      <c r="D97" s="249"/>
      <c r="E97" s="249"/>
      <c r="F97" s="249"/>
      <c r="G97" s="249"/>
      <c r="H97" s="249"/>
      <c r="I97" s="249"/>
      <c r="J97" s="249"/>
      <c r="K97" s="249"/>
      <c r="L97" s="249"/>
      <c r="M97" s="249"/>
      <c r="N97" s="249"/>
      <c r="O97" s="249"/>
      <c r="P97" s="247"/>
      <c r="Q97" s="247"/>
      <c r="R97" s="247"/>
      <c r="S97" s="247"/>
      <c r="T97" s="247"/>
      <c r="U97" s="247"/>
      <c r="V97" s="247"/>
      <c r="W97" s="247"/>
      <c r="X97" s="247"/>
      <c r="Y97" s="247"/>
      <c r="Z97" s="247"/>
      <c r="AA97" s="247"/>
      <c r="AB97" s="247"/>
      <c r="AC97" s="247"/>
      <c r="AD97" s="247"/>
      <c r="AE97" s="247"/>
      <c r="AF97" s="247"/>
      <c r="AG97" s="247"/>
      <c r="AH97" s="247"/>
      <c r="AI97" s="247"/>
    </row>
    <row r="98" spans="1:35" x14ac:dyDescent="0.35">
      <c r="A98" s="249"/>
      <c r="B98" s="249"/>
      <c r="C98" s="249"/>
      <c r="D98" s="249"/>
      <c r="E98" s="249"/>
      <c r="F98" s="249"/>
      <c r="G98" s="249"/>
      <c r="H98" s="249"/>
      <c r="I98" s="249"/>
      <c r="J98" s="249"/>
      <c r="K98" s="249"/>
      <c r="L98" s="249"/>
      <c r="M98" s="249"/>
      <c r="N98" s="249"/>
      <c r="O98" s="249"/>
      <c r="P98" s="247"/>
      <c r="Q98" s="247"/>
      <c r="R98" s="247"/>
      <c r="S98" s="247"/>
      <c r="T98" s="247"/>
      <c r="U98" s="247"/>
      <c r="V98" s="247"/>
      <c r="W98" s="247"/>
      <c r="X98" s="247"/>
      <c r="Y98" s="247"/>
      <c r="Z98" s="247"/>
      <c r="AA98" s="247"/>
      <c r="AB98" s="247"/>
      <c r="AC98" s="247"/>
      <c r="AD98" s="247"/>
      <c r="AE98" s="247"/>
      <c r="AF98" s="247"/>
      <c r="AG98" s="247"/>
      <c r="AH98" s="247"/>
      <c r="AI98" s="247"/>
    </row>
    <row r="99" spans="1:35" x14ac:dyDescent="0.35">
      <c r="A99" s="249"/>
      <c r="B99" s="249"/>
      <c r="C99" s="249"/>
      <c r="D99" s="249"/>
      <c r="E99" s="249"/>
      <c r="F99" s="249"/>
      <c r="G99" s="249"/>
      <c r="H99" s="249"/>
      <c r="I99" s="249"/>
      <c r="J99" s="249"/>
      <c r="K99" s="249"/>
      <c r="L99" s="249"/>
      <c r="M99" s="249"/>
      <c r="N99" s="249"/>
      <c r="O99" s="249"/>
      <c r="P99" s="247"/>
      <c r="Q99" s="247"/>
      <c r="R99" s="247"/>
      <c r="S99" s="247"/>
      <c r="T99" s="247"/>
      <c r="U99" s="247"/>
      <c r="V99" s="247"/>
      <c r="W99" s="247"/>
      <c r="X99" s="247"/>
      <c r="Y99" s="247"/>
      <c r="Z99" s="247"/>
      <c r="AA99" s="247"/>
      <c r="AB99" s="247"/>
      <c r="AC99" s="247"/>
      <c r="AD99" s="247"/>
      <c r="AE99" s="247"/>
      <c r="AF99" s="247"/>
      <c r="AG99" s="247"/>
      <c r="AH99" s="247"/>
      <c r="AI99" s="247"/>
    </row>
    <row r="100" spans="1:35" x14ac:dyDescent="0.35">
      <c r="A100" s="249"/>
      <c r="B100" s="249"/>
      <c r="C100" s="249"/>
      <c r="D100" s="249"/>
      <c r="E100" s="249"/>
      <c r="F100" s="249"/>
      <c r="G100" s="249"/>
      <c r="H100" s="249"/>
      <c r="I100" s="249"/>
      <c r="J100" s="249"/>
      <c r="K100" s="249"/>
      <c r="L100" s="249"/>
      <c r="M100" s="249"/>
      <c r="N100" s="249"/>
      <c r="O100" s="249"/>
      <c r="P100" s="247"/>
      <c r="Q100" s="247"/>
      <c r="R100" s="247"/>
      <c r="S100" s="247"/>
      <c r="T100" s="247"/>
      <c r="U100" s="247"/>
      <c r="V100" s="247"/>
      <c r="W100" s="247"/>
      <c r="X100" s="247"/>
      <c r="Y100" s="247"/>
      <c r="Z100" s="247"/>
      <c r="AA100" s="247"/>
      <c r="AB100" s="247"/>
      <c r="AC100" s="247"/>
      <c r="AD100" s="247"/>
      <c r="AE100" s="247"/>
      <c r="AF100" s="247"/>
      <c r="AG100" s="247"/>
      <c r="AH100" s="247"/>
      <c r="AI100" s="247"/>
    </row>
    <row r="101" spans="1:35" x14ac:dyDescent="0.35">
      <c r="A101" s="249"/>
      <c r="B101" s="249"/>
      <c r="C101" s="249"/>
      <c r="D101" s="249"/>
      <c r="E101" s="249"/>
      <c r="F101" s="249"/>
      <c r="G101" s="249"/>
      <c r="H101" s="249"/>
      <c r="I101" s="249"/>
      <c r="J101" s="249"/>
      <c r="K101" s="249"/>
      <c r="L101" s="249"/>
      <c r="M101" s="249"/>
      <c r="N101" s="249"/>
      <c r="O101" s="249"/>
      <c r="P101" s="247"/>
      <c r="Q101" s="247"/>
      <c r="R101" s="247"/>
      <c r="S101" s="247"/>
      <c r="T101" s="247"/>
      <c r="U101" s="247"/>
      <c r="V101" s="247"/>
      <c r="W101" s="247"/>
      <c r="X101" s="247"/>
      <c r="Y101" s="247"/>
      <c r="Z101" s="247"/>
      <c r="AA101" s="247"/>
      <c r="AB101" s="247"/>
      <c r="AC101" s="247"/>
      <c r="AD101" s="247"/>
      <c r="AE101" s="247"/>
      <c r="AF101" s="247"/>
      <c r="AG101" s="247"/>
      <c r="AH101" s="247"/>
      <c r="AI101" s="247"/>
    </row>
    <row r="102" spans="1:35" x14ac:dyDescent="0.35">
      <c r="A102" s="249"/>
      <c r="B102" s="249"/>
      <c r="C102" s="249"/>
      <c r="D102" s="249"/>
      <c r="E102" s="249"/>
      <c r="F102" s="249"/>
      <c r="G102" s="249"/>
      <c r="H102" s="249"/>
      <c r="I102" s="249"/>
      <c r="J102" s="249"/>
      <c r="K102" s="249"/>
      <c r="L102" s="249"/>
      <c r="M102" s="249"/>
      <c r="N102" s="249"/>
      <c r="O102" s="249"/>
      <c r="P102" s="247"/>
      <c r="Q102" s="247"/>
      <c r="R102" s="247"/>
      <c r="S102" s="247"/>
      <c r="T102" s="247"/>
      <c r="U102" s="247"/>
      <c r="V102" s="247"/>
      <c r="W102" s="247"/>
      <c r="X102" s="247"/>
      <c r="Y102" s="247"/>
      <c r="Z102" s="247"/>
      <c r="AA102" s="247"/>
      <c r="AB102" s="247"/>
      <c r="AC102" s="247"/>
      <c r="AD102" s="247"/>
      <c r="AE102" s="247"/>
      <c r="AF102" s="247"/>
      <c r="AG102" s="247"/>
      <c r="AH102" s="247"/>
      <c r="AI102" s="247"/>
    </row>
    <row r="103" spans="1:35" x14ac:dyDescent="0.35">
      <c r="A103" s="247"/>
      <c r="B103" s="247"/>
      <c r="C103" s="247"/>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row>
    <row r="104" spans="1:35" x14ac:dyDescent="0.35">
      <c r="A104" s="247"/>
      <c r="B104" s="247"/>
      <c r="C104" s="247"/>
      <c r="D104" s="247"/>
      <c r="E104" s="247"/>
      <c r="F104" s="247"/>
      <c r="G104" s="247"/>
      <c r="H104" s="247"/>
      <c r="I104" s="247"/>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row>
    <row r="105" spans="1:35" x14ac:dyDescent="0.35">
      <c r="A105" s="247"/>
      <c r="B105" s="247"/>
      <c r="C105" s="247"/>
      <c r="D105" s="247"/>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row>
    <row r="106" spans="1:35" x14ac:dyDescent="0.35">
      <c r="A106" s="247"/>
      <c r="B106" s="247"/>
      <c r="C106" s="247"/>
      <c r="D106" s="247"/>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row>
    <row r="107" spans="1:35" x14ac:dyDescent="0.35">
      <c r="A107" s="247"/>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row>
    <row r="108" spans="1:35" x14ac:dyDescent="0.35">
      <c r="A108" s="247"/>
      <c r="B108" s="247"/>
      <c r="C108" s="247"/>
      <c r="D108" s="247"/>
      <c r="E108" s="247"/>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row>
    <row r="109" spans="1:35" x14ac:dyDescent="0.35">
      <c r="A109" s="247"/>
      <c r="B109" s="247"/>
      <c r="C109" s="247"/>
      <c r="D109" s="247"/>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row>
    <row r="110" spans="1:35" x14ac:dyDescent="0.35">
      <c r="A110" s="247"/>
      <c r="B110" s="247"/>
      <c r="C110" s="247"/>
      <c r="D110" s="247"/>
      <c r="E110" s="247"/>
      <c r="F110" s="247"/>
      <c r="G110" s="247"/>
      <c r="H110" s="247"/>
      <c r="I110" s="247"/>
      <c r="J110" s="247"/>
      <c r="K110" s="247"/>
      <c r="L110" s="247"/>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row>
    <row r="111" spans="1:35" x14ac:dyDescent="0.35">
      <c r="A111" s="247"/>
      <c r="B111" s="247"/>
      <c r="C111" s="247"/>
      <c r="D111" s="247"/>
      <c r="E111" s="247"/>
      <c r="F111" s="247"/>
      <c r="G111" s="247"/>
      <c r="H111" s="247"/>
      <c r="I111" s="247"/>
      <c r="J111" s="247"/>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row>
    <row r="112" spans="1:35" x14ac:dyDescent="0.35">
      <c r="A112" s="247"/>
      <c r="B112" s="247"/>
      <c r="C112" s="247"/>
      <c r="D112" s="247"/>
      <c r="E112" s="247"/>
      <c r="F112" s="247"/>
      <c r="G112" s="247"/>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row>
    <row r="113" spans="1:35" x14ac:dyDescent="0.35">
      <c r="A113" s="247"/>
      <c r="B113" s="247"/>
      <c r="C113" s="247"/>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row>
    <row r="114" spans="1:35" x14ac:dyDescent="0.35">
      <c r="A114" s="247"/>
      <c r="B114" s="247"/>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row>
  </sheetData>
  <mergeCells count="5">
    <mergeCell ref="A1:O2"/>
    <mergeCell ref="A26:O26"/>
    <mergeCell ref="A52:G52"/>
    <mergeCell ref="H52:M52"/>
    <mergeCell ref="A72:G7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DD3C7-F067-4726-90EC-8525ED7AE957}">
  <sheetPr>
    <pageSetUpPr fitToPage="1"/>
  </sheetPr>
  <dimension ref="A1:AC109"/>
  <sheetViews>
    <sheetView topLeftCell="A28" zoomScale="85" zoomScaleNormal="85" zoomScaleSheetLayoutView="80" zoomScalePageLayoutView="60" workbookViewId="0">
      <selection activeCell="P40" sqref="P40"/>
    </sheetView>
  </sheetViews>
  <sheetFormatPr defaultRowHeight="14.25" x14ac:dyDescent="0.45"/>
  <cols>
    <col min="4" max="4" width="10.3984375" customWidth="1"/>
    <col min="12" max="12" width="14.1328125" customWidth="1"/>
    <col min="19" max="19" width="12.3984375" customWidth="1"/>
    <col min="21" max="21" width="11.73046875" customWidth="1"/>
    <col min="22" max="22" width="12.86328125" customWidth="1"/>
    <col min="23" max="23" width="11.3984375" customWidth="1"/>
  </cols>
  <sheetData>
    <row r="1" spans="1:14" x14ac:dyDescent="0.45">
      <c r="A1" s="120"/>
      <c r="B1" s="120"/>
      <c r="C1" s="120"/>
      <c r="D1" s="120"/>
      <c r="E1" s="120"/>
      <c r="F1" s="120"/>
      <c r="G1" s="120"/>
      <c r="H1" s="120"/>
      <c r="I1" s="120"/>
      <c r="J1" s="120"/>
      <c r="K1" s="120"/>
      <c r="L1" s="120"/>
      <c r="M1" s="120"/>
      <c r="N1" s="120"/>
    </row>
    <row r="2" spans="1:14" x14ac:dyDescent="0.45">
      <c r="A2" s="120"/>
      <c r="B2" s="120"/>
      <c r="C2" s="120"/>
      <c r="D2" s="120"/>
      <c r="E2" s="120"/>
      <c r="F2" s="120"/>
      <c r="G2" s="120"/>
      <c r="H2" s="120"/>
      <c r="I2" s="120"/>
      <c r="J2" s="120"/>
      <c r="K2" s="120"/>
      <c r="L2" s="120"/>
      <c r="M2" s="120"/>
      <c r="N2" s="120"/>
    </row>
    <row r="3" spans="1:14" x14ac:dyDescent="0.45">
      <c r="A3" s="120"/>
      <c r="B3" s="120"/>
      <c r="C3" s="120"/>
      <c r="D3" s="120"/>
      <c r="E3" s="120"/>
      <c r="F3" s="120"/>
      <c r="G3" s="120"/>
      <c r="H3" s="120"/>
      <c r="I3" s="120"/>
      <c r="J3" s="120"/>
      <c r="K3" s="120"/>
      <c r="L3" s="120"/>
      <c r="M3" s="120"/>
      <c r="N3" s="120"/>
    </row>
    <row r="4" spans="1:14" x14ac:dyDescent="0.45">
      <c r="A4" s="120"/>
      <c r="B4" s="120"/>
      <c r="C4" s="120"/>
      <c r="D4" s="120"/>
      <c r="E4" s="120"/>
      <c r="F4" s="120"/>
      <c r="G4" s="120"/>
      <c r="H4" s="120"/>
      <c r="I4" s="120"/>
      <c r="J4" s="120"/>
      <c r="K4" s="120"/>
      <c r="L4" s="120"/>
      <c r="M4" s="120"/>
      <c r="N4" s="120"/>
    </row>
    <row r="5" spans="1:14" x14ac:dyDescent="0.45">
      <c r="A5" s="120"/>
      <c r="B5" s="120"/>
      <c r="C5" s="120"/>
      <c r="D5" s="120"/>
      <c r="E5" s="120">
        <v>13</v>
      </c>
      <c r="F5" s="120"/>
      <c r="G5" s="120"/>
      <c r="H5" s="120"/>
      <c r="I5" s="120"/>
      <c r="J5" s="120"/>
      <c r="K5" s="120"/>
      <c r="L5" s="120"/>
      <c r="M5" s="120"/>
      <c r="N5" s="120"/>
    </row>
    <row r="6" spans="1:14" x14ac:dyDescent="0.45">
      <c r="A6" s="120"/>
      <c r="B6" s="120"/>
      <c r="C6" s="120"/>
      <c r="D6" s="120"/>
      <c r="E6" s="120"/>
      <c r="F6" s="120"/>
      <c r="G6" s="120"/>
      <c r="H6" s="120"/>
      <c r="I6" s="120"/>
      <c r="J6" s="120"/>
      <c r="K6" s="120"/>
      <c r="L6" s="120"/>
      <c r="M6" s="120"/>
      <c r="N6" s="120"/>
    </row>
    <row r="7" spans="1:14" x14ac:dyDescent="0.45">
      <c r="A7" s="120"/>
      <c r="B7" s="120"/>
      <c r="C7" s="120"/>
      <c r="D7" s="120"/>
      <c r="E7" s="120"/>
      <c r="F7" s="120"/>
      <c r="G7" s="120"/>
      <c r="H7" s="120"/>
      <c r="I7" s="120"/>
      <c r="J7" s="120"/>
      <c r="K7" s="120"/>
      <c r="L7" s="120"/>
      <c r="M7" s="120"/>
      <c r="N7" s="120"/>
    </row>
    <row r="8" spans="1:14" x14ac:dyDescent="0.45">
      <c r="A8" s="120"/>
      <c r="B8" s="120"/>
      <c r="C8" s="120"/>
      <c r="D8" s="120"/>
      <c r="E8" s="120"/>
      <c r="F8" s="120"/>
      <c r="G8" s="120"/>
      <c r="H8" s="120"/>
      <c r="I8" s="120"/>
      <c r="J8" s="120"/>
      <c r="K8" s="120"/>
      <c r="L8" s="120"/>
      <c r="M8" s="120"/>
      <c r="N8" s="120"/>
    </row>
    <row r="9" spans="1:14" x14ac:dyDescent="0.45">
      <c r="A9" s="120"/>
      <c r="B9" s="120"/>
      <c r="C9" s="120"/>
      <c r="D9" s="120"/>
      <c r="E9" s="120"/>
      <c r="F9" s="120"/>
      <c r="G9" s="120"/>
      <c r="H9" s="120"/>
      <c r="I9" s="120"/>
      <c r="J9" s="120"/>
      <c r="K9" s="120"/>
      <c r="L9" s="120"/>
      <c r="M9" s="120"/>
      <c r="N9" s="120"/>
    </row>
    <row r="10" spans="1:14" x14ac:dyDescent="0.45">
      <c r="A10" s="120"/>
      <c r="B10" s="120"/>
      <c r="C10" s="120"/>
      <c r="D10" s="120"/>
      <c r="E10" s="120"/>
      <c r="F10" s="120"/>
      <c r="G10" s="120"/>
      <c r="H10" s="120"/>
      <c r="I10" s="120"/>
      <c r="J10" s="120"/>
      <c r="K10" s="120"/>
      <c r="L10" s="120"/>
      <c r="M10" s="120"/>
      <c r="N10" s="120"/>
    </row>
    <row r="11" spans="1:14" x14ac:dyDescent="0.45">
      <c r="A11" s="120"/>
      <c r="B11" s="120"/>
      <c r="C11" s="120"/>
      <c r="D11" s="120"/>
      <c r="E11" s="120"/>
      <c r="F11" s="120"/>
      <c r="G11" s="120"/>
      <c r="H11" s="120"/>
      <c r="I11" s="120"/>
      <c r="J11" s="120"/>
      <c r="K11" s="120"/>
      <c r="L11" s="120"/>
      <c r="M11" s="120"/>
      <c r="N11" s="120"/>
    </row>
    <row r="12" spans="1:14" x14ac:dyDescent="0.45">
      <c r="A12" s="120"/>
      <c r="B12" s="120"/>
      <c r="C12" s="120"/>
      <c r="D12" s="120"/>
      <c r="E12" s="120"/>
      <c r="F12" s="120"/>
      <c r="G12" s="120"/>
      <c r="H12" s="120"/>
      <c r="I12" s="120"/>
      <c r="J12" s="120"/>
      <c r="K12" s="120"/>
      <c r="L12" s="120"/>
      <c r="M12" s="120"/>
      <c r="N12" s="120"/>
    </row>
    <row r="13" spans="1:14" x14ac:dyDescent="0.45">
      <c r="A13" s="120"/>
      <c r="B13" s="120"/>
      <c r="C13" s="120"/>
      <c r="D13" s="120"/>
      <c r="E13" s="120"/>
      <c r="F13" s="120"/>
      <c r="G13" s="120"/>
      <c r="H13" s="120"/>
      <c r="I13" s="120"/>
      <c r="J13" s="120"/>
      <c r="K13" s="120"/>
      <c r="L13" s="120"/>
      <c r="M13" s="120"/>
      <c r="N13" s="120"/>
    </row>
    <row r="14" spans="1:14" x14ac:dyDescent="0.45">
      <c r="A14" s="120"/>
      <c r="B14" s="120"/>
      <c r="C14" s="120"/>
      <c r="D14" s="120"/>
      <c r="E14" s="120"/>
      <c r="F14" s="120"/>
      <c r="G14" s="120"/>
      <c r="H14" s="120"/>
      <c r="I14" s="120"/>
      <c r="J14" s="120"/>
      <c r="K14" s="120"/>
      <c r="L14" s="120"/>
      <c r="M14" s="120"/>
      <c r="N14" s="120"/>
    </row>
    <row r="15" spans="1:14" x14ac:dyDescent="0.45">
      <c r="A15" s="120"/>
      <c r="B15" s="120"/>
      <c r="C15" s="120"/>
      <c r="D15" s="120"/>
      <c r="E15" s="120"/>
      <c r="F15" s="120"/>
      <c r="G15" s="120"/>
      <c r="H15" s="120"/>
      <c r="I15" s="120"/>
      <c r="J15" s="120"/>
      <c r="K15" s="120"/>
      <c r="L15" s="120"/>
      <c r="M15" s="120"/>
      <c r="N15" s="120"/>
    </row>
    <row r="16" spans="1:14" x14ac:dyDescent="0.45">
      <c r="A16" s="120"/>
      <c r="B16" s="120"/>
      <c r="C16" s="120"/>
      <c r="D16" s="120"/>
      <c r="E16" s="120"/>
      <c r="F16" s="120"/>
      <c r="G16" s="120"/>
      <c r="H16" s="120"/>
      <c r="I16" s="120"/>
      <c r="J16" s="120"/>
      <c r="K16" s="120"/>
      <c r="L16" s="120"/>
      <c r="M16" s="120"/>
      <c r="N16" s="120"/>
    </row>
    <row r="17" spans="1:18" x14ac:dyDescent="0.45">
      <c r="A17" s="120"/>
      <c r="B17" s="120"/>
      <c r="C17" s="120"/>
      <c r="D17" s="120"/>
      <c r="E17" s="120"/>
      <c r="F17" s="120"/>
      <c r="G17" s="120"/>
      <c r="H17" s="120"/>
      <c r="I17" s="120"/>
      <c r="J17" s="120"/>
      <c r="K17" s="120"/>
      <c r="L17" s="120"/>
      <c r="M17" s="120"/>
      <c r="N17" s="120"/>
    </row>
    <row r="18" spans="1:18" x14ac:dyDescent="0.45">
      <c r="A18" s="120"/>
      <c r="B18" s="120"/>
      <c r="C18" s="120"/>
      <c r="D18" s="120"/>
      <c r="E18" s="120"/>
      <c r="F18" s="120"/>
      <c r="G18" s="120"/>
      <c r="H18" s="120"/>
      <c r="I18" s="120"/>
      <c r="J18" s="120"/>
      <c r="K18" s="120"/>
      <c r="L18" s="120"/>
      <c r="M18" s="120"/>
      <c r="N18" s="120"/>
    </row>
    <row r="19" spans="1:18" ht="14.45" customHeight="1" x14ac:dyDescent="0.45">
      <c r="A19" s="120"/>
      <c r="B19" s="300"/>
      <c r="C19" s="300"/>
      <c r="D19" s="121"/>
      <c r="E19" s="121"/>
      <c r="F19" s="120"/>
      <c r="G19" s="120"/>
      <c r="H19" s="120"/>
      <c r="I19" s="120"/>
      <c r="J19" s="120"/>
      <c r="K19" s="120"/>
      <c r="L19" s="120"/>
      <c r="M19" s="120"/>
      <c r="N19" s="120"/>
    </row>
    <row r="20" spans="1:18" ht="14.45" customHeight="1" x14ac:dyDescent="0.45">
      <c r="A20" s="120"/>
      <c r="B20" s="300"/>
      <c r="C20" s="300"/>
      <c r="D20" s="121"/>
      <c r="E20" s="121"/>
      <c r="F20" s="120"/>
      <c r="G20" s="120"/>
      <c r="H20" s="120"/>
      <c r="I20" s="120"/>
      <c r="J20" s="120"/>
      <c r="K20" s="120"/>
      <c r="L20" s="120"/>
      <c r="M20" s="120"/>
      <c r="N20" s="120"/>
    </row>
    <row r="21" spans="1:18" ht="14.45" customHeight="1" x14ac:dyDescent="0.45">
      <c r="A21" s="120"/>
      <c r="B21" s="121"/>
      <c r="C21" s="121"/>
      <c r="D21" s="121"/>
      <c r="E21" s="121"/>
      <c r="F21" s="120"/>
      <c r="G21" s="120"/>
      <c r="H21" s="120"/>
      <c r="I21" s="120"/>
      <c r="J21" s="120"/>
      <c r="K21" s="120"/>
      <c r="L21" s="120"/>
      <c r="M21" s="120"/>
      <c r="N21" s="120"/>
    </row>
    <row r="22" spans="1:18" x14ac:dyDescent="0.45">
      <c r="A22" s="120"/>
      <c r="B22" s="120"/>
      <c r="C22" s="120"/>
      <c r="D22" s="120"/>
      <c r="E22" s="120"/>
      <c r="F22" s="120"/>
      <c r="G22" s="120"/>
      <c r="H22" s="120"/>
      <c r="I22" s="120"/>
      <c r="J22" s="120"/>
      <c r="K22" s="120"/>
      <c r="L22" s="120"/>
      <c r="M22" s="120"/>
      <c r="N22" s="120"/>
    </row>
    <row r="23" spans="1:18" x14ac:dyDescent="0.45">
      <c r="A23" s="120"/>
      <c r="B23" s="120"/>
      <c r="C23" s="120"/>
      <c r="D23" s="120"/>
      <c r="E23" s="120"/>
      <c r="F23" s="120"/>
      <c r="G23" s="120"/>
      <c r="H23" s="120"/>
      <c r="I23" s="120"/>
      <c r="J23" s="120"/>
      <c r="K23" s="120"/>
      <c r="L23" s="120"/>
      <c r="M23" s="120"/>
      <c r="N23" s="120"/>
    </row>
    <row r="24" spans="1:18" x14ac:dyDescent="0.45">
      <c r="A24" s="120"/>
      <c r="B24" s="120"/>
      <c r="C24" s="120"/>
      <c r="D24" s="120"/>
      <c r="E24" s="120"/>
      <c r="F24" s="120"/>
      <c r="G24" s="120"/>
      <c r="H24" s="120"/>
      <c r="I24" s="120"/>
      <c r="J24" s="120"/>
      <c r="K24" s="120"/>
      <c r="L24" s="120"/>
      <c r="M24" s="120"/>
      <c r="N24" s="120"/>
    </row>
    <row r="25" spans="1:18" x14ac:dyDescent="0.45">
      <c r="A25" s="120"/>
      <c r="B25" s="120"/>
      <c r="C25" s="120"/>
      <c r="D25" s="120"/>
      <c r="E25" s="120"/>
      <c r="F25" s="120"/>
      <c r="G25" s="120"/>
      <c r="H25" s="120"/>
      <c r="I25" s="120"/>
      <c r="J25" s="120"/>
      <c r="K25" s="120"/>
      <c r="L25" s="120"/>
      <c r="M25" s="120"/>
      <c r="N25" s="120"/>
    </row>
    <row r="26" spans="1:18" x14ac:dyDescent="0.45">
      <c r="A26" s="120"/>
      <c r="B26" s="120"/>
      <c r="C26" s="120"/>
      <c r="D26" s="120"/>
      <c r="E26" s="120"/>
      <c r="F26" s="120"/>
      <c r="G26" s="120"/>
      <c r="H26" s="120"/>
      <c r="I26" s="120"/>
      <c r="J26" s="120"/>
      <c r="K26" s="120"/>
      <c r="L26" s="120"/>
      <c r="M26" s="120"/>
      <c r="N26" s="120"/>
    </row>
    <row r="27" spans="1:18" x14ac:dyDescent="0.45">
      <c r="A27" s="120"/>
      <c r="B27" s="120"/>
      <c r="C27" s="120"/>
      <c r="D27" s="120"/>
      <c r="E27" s="120"/>
      <c r="F27" s="120"/>
      <c r="G27" s="120"/>
      <c r="H27" s="120"/>
      <c r="I27" s="120"/>
      <c r="J27" s="120"/>
      <c r="K27" s="120"/>
      <c r="L27" s="120"/>
      <c r="M27" s="120"/>
      <c r="N27" s="120"/>
    </row>
    <row r="28" spans="1:18" x14ac:dyDescent="0.45">
      <c r="A28" s="120"/>
      <c r="B28" s="120"/>
      <c r="C28" s="120"/>
      <c r="D28" s="120"/>
      <c r="E28" s="120"/>
      <c r="F28" s="120"/>
      <c r="G28" s="120"/>
      <c r="H28" s="120"/>
      <c r="I28" s="120"/>
      <c r="J28" s="120"/>
      <c r="K28" s="120"/>
      <c r="L28" s="120"/>
      <c r="M28" s="120"/>
      <c r="N28" s="120"/>
    </row>
    <row r="29" spans="1:18" x14ac:dyDescent="0.45">
      <c r="A29" s="120"/>
      <c r="B29" s="120"/>
      <c r="C29" s="120"/>
      <c r="D29" s="120"/>
      <c r="E29" s="120"/>
      <c r="F29" s="120"/>
      <c r="G29" s="120"/>
      <c r="H29" s="120"/>
      <c r="I29" s="120"/>
      <c r="J29" s="120"/>
      <c r="K29" s="120"/>
      <c r="L29" s="120"/>
      <c r="M29" s="120"/>
      <c r="N29" s="120"/>
    </row>
    <row r="30" spans="1:18" ht="18" x14ac:dyDescent="0.55000000000000004">
      <c r="A30" s="120"/>
      <c r="B30" s="120"/>
      <c r="C30" s="120"/>
      <c r="D30" s="120"/>
      <c r="E30" s="120"/>
      <c r="F30" s="120"/>
      <c r="G30" s="120"/>
      <c r="H30" s="120"/>
      <c r="I30" s="120"/>
      <c r="J30" s="120"/>
      <c r="K30" s="120"/>
      <c r="L30" s="120"/>
      <c r="M30" s="120"/>
      <c r="N30" s="120"/>
      <c r="O30" s="141" t="str">
        <f>'Social Style Report'!M4</f>
        <v>There is a problem.  Please notify the Instructor.</v>
      </c>
      <c r="P30" s="141"/>
      <c r="Q30" s="141"/>
      <c r="R30" s="141"/>
    </row>
    <row r="31" spans="1:18" ht="18" x14ac:dyDescent="0.55000000000000004">
      <c r="A31" s="120"/>
      <c r="B31" s="120"/>
      <c r="C31" s="120"/>
      <c r="D31" s="120"/>
      <c r="E31" s="120"/>
      <c r="F31" s="120"/>
      <c r="G31" s="120"/>
      <c r="H31" s="120"/>
      <c r="I31" s="120"/>
      <c r="J31" s="120"/>
      <c r="K31" s="120"/>
      <c r="L31" s="120"/>
      <c r="M31" s="120"/>
      <c r="N31" s="120"/>
      <c r="O31" s="141" t="s">
        <v>967</v>
      </c>
      <c r="P31" s="141"/>
      <c r="Q31" s="141"/>
      <c r="R31" s="141"/>
    </row>
    <row r="32" spans="1:18" ht="18" x14ac:dyDescent="0.55000000000000004">
      <c r="A32" s="120"/>
      <c r="B32" s="120"/>
      <c r="C32" s="120"/>
      <c r="D32" s="120"/>
      <c r="E32" s="120"/>
      <c r="F32" s="120"/>
      <c r="G32" s="120"/>
      <c r="H32" s="120"/>
      <c r="I32" s="120"/>
      <c r="J32" s="120"/>
      <c r="K32" s="120"/>
      <c r="L32" s="120"/>
      <c r="M32" s="120"/>
      <c r="N32" s="120"/>
      <c r="O32" s="141" t="str">
        <f>CONCATENATE(O31, " ", O30)</f>
        <v>Socal Style:  There is a problem.  Please notify the Instructor.</v>
      </c>
      <c r="P32" s="141"/>
      <c r="Q32" s="141"/>
      <c r="R32" s="141"/>
    </row>
    <row r="33" spans="1:29" x14ac:dyDescent="0.45">
      <c r="A33" s="120"/>
      <c r="B33" s="120"/>
      <c r="C33" s="120"/>
      <c r="D33" s="120"/>
      <c r="E33" s="120"/>
      <c r="F33" s="120"/>
      <c r="G33" s="120"/>
      <c r="H33" s="120"/>
      <c r="I33" s="120"/>
      <c r="J33" s="120"/>
      <c r="K33" s="120"/>
      <c r="L33" s="120"/>
      <c r="M33" s="120"/>
      <c r="N33" s="120"/>
    </row>
    <row r="34" spans="1:29" x14ac:dyDescent="0.45">
      <c r="A34" s="120"/>
      <c r="B34" s="120"/>
      <c r="C34" s="120"/>
      <c r="D34" s="120"/>
      <c r="E34" s="120"/>
      <c r="F34" s="120"/>
      <c r="G34" s="120"/>
      <c r="H34" s="120"/>
      <c r="I34" s="120"/>
      <c r="J34" s="120"/>
      <c r="K34" s="120"/>
      <c r="L34" s="120"/>
      <c r="M34" s="120"/>
      <c r="N34" s="120"/>
    </row>
    <row r="35" spans="1:29" x14ac:dyDescent="0.45">
      <c r="A35" s="120"/>
      <c r="B35" s="120"/>
      <c r="C35" s="120"/>
      <c r="D35" s="120"/>
      <c r="E35" s="120"/>
      <c r="F35" s="120"/>
      <c r="G35" s="120"/>
      <c r="H35" s="120"/>
      <c r="I35" s="120"/>
      <c r="J35" s="120"/>
      <c r="K35" s="120"/>
      <c r="L35" s="120"/>
      <c r="M35" s="120"/>
      <c r="N35" s="120"/>
    </row>
    <row r="36" spans="1:29" x14ac:dyDescent="0.45">
      <c r="A36" s="120"/>
      <c r="B36" s="120"/>
      <c r="C36" s="120"/>
      <c r="D36" s="120"/>
      <c r="E36" s="120"/>
      <c r="F36" s="120"/>
      <c r="G36" s="120"/>
      <c r="H36" s="120"/>
      <c r="I36" s="120"/>
      <c r="J36" s="120"/>
      <c r="K36" s="120"/>
      <c r="L36" s="120"/>
      <c r="M36" s="120"/>
      <c r="N36" s="120"/>
    </row>
    <row r="37" spans="1:29" x14ac:dyDescent="0.45">
      <c r="A37" s="120"/>
      <c r="B37" s="120"/>
      <c r="C37" s="120"/>
      <c r="D37" s="120"/>
      <c r="E37" s="120"/>
      <c r="F37" s="120"/>
      <c r="G37" s="120"/>
      <c r="H37" s="120"/>
      <c r="I37" s="120"/>
      <c r="J37" s="120"/>
      <c r="K37" s="120"/>
      <c r="L37" s="120"/>
      <c r="M37" s="120"/>
      <c r="N37" s="120"/>
    </row>
    <row r="38" spans="1:29" ht="21" x14ac:dyDescent="0.45">
      <c r="A38" s="120"/>
      <c r="B38" s="120"/>
      <c r="C38" s="120"/>
      <c r="D38" s="120"/>
      <c r="E38" s="120"/>
      <c r="F38" s="120"/>
      <c r="G38" s="120"/>
      <c r="H38" s="120"/>
      <c r="I38" s="120"/>
      <c r="J38" s="120"/>
      <c r="K38" s="120"/>
      <c r="L38" s="120"/>
      <c r="M38" s="120"/>
      <c r="N38" s="120"/>
      <c r="U38" s="309" t="s">
        <v>975</v>
      </c>
      <c r="V38" s="309"/>
      <c r="X38" s="309" t="s">
        <v>976</v>
      </c>
      <c r="Y38" s="309"/>
    </row>
    <row r="39" spans="1:29" x14ac:dyDescent="0.45">
      <c r="A39" s="120"/>
      <c r="B39" s="120"/>
      <c r="C39" s="120"/>
      <c r="D39" s="120"/>
      <c r="E39" s="120"/>
      <c r="F39" s="120"/>
      <c r="G39" s="120"/>
      <c r="H39" s="120"/>
      <c r="I39" s="120"/>
      <c r="J39" s="120"/>
      <c r="K39" s="120"/>
      <c r="L39" s="120"/>
      <c r="M39" s="120"/>
      <c r="N39" s="120"/>
    </row>
    <row r="40" spans="1:29" ht="14.45" customHeight="1" x14ac:dyDescent="0.45">
      <c r="A40" s="120"/>
      <c r="B40" s="120"/>
      <c r="C40" s="120"/>
      <c r="D40" s="120"/>
      <c r="E40" s="120"/>
      <c r="F40" s="120"/>
      <c r="G40" s="120"/>
      <c r="H40" s="120"/>
      <c r="I40" s="120"/>
      <c r="J40" s="120"/>
      <c r="K40" s="120"/>
      <c r="L40" s="120"/>
      <c r="M40" s="120"/>
      <c r="N40" s="120"/>
    </row>
    <row r="41" spans="1:29" ht="14.45" customHeight="1" x14ac:dyDescent="0.45">
      <c r="A41" s="120"/>
      <c r="B41" s="120"/>
      <c r="C41" s="120"/>
      <c r="D41" s="120"/>
      <c r="E41" s="120"/>
      <c r="F41" s="120"/>
      <c r="G41" s="120"/>
      <c r="H41" s="120"/>
      <c r="I41" s="120"/>
      <c r="J41" s="120"/>
      <c r="K41" s="120"/>
      <c r="L41" s="120"/>
      <c r="M41" s="120"/>
      <c r="N41" s="120"/>
    </row>
    <row r="42" spans="1:29" ht="14.45" customHeight="1" x14ac:dyDescent="0.45">
      <c r="A42" s="120"/>
      <c r="B42" s="120"/>
      <c r="C42" s="120"/>
      <c r="D42" s="120"/>
      <c r="E42" s="120"/>
      <c r="F42" s="120"/>
      <c r="G42" s="120"/>
      <c r="H42" s="120"/>
      <c r="I42" s="120"/>
      <c r="J42" s="120"/>
      <c r="K42" s="120"/>
      <c r="L42" s="120"/>
      <c r="M42" s="120"/>
      <c r="N42" s="120"/>
    </row>
    <row r="43" spans="1:29" x14ac:dyDescent="0.45">
      <c r="A43" s="120"/>
      <c r="B43" s="120"/>
      <c r="C43" s="120"/>
      <c r="D43" s="120"/>
      <c r="E43" s="120"/>
      <c r="F43" s="120"/>
      <c r="G43" s="120"/>
      <c r="H43" s="120"/>
      <c r="I43" s="120"/>
      <c r="J43" s="120"/>
      <c r="K43" s="120"/>
      <c r="L43" s="120"/>
      <c r="M43" s="120"/>
      <c r="N43" s="120"/>
    </row>
    <row r="44" spans="1:29" x14ac:dyDescent="0.45">
      <c r="A44" s="120"/>
      <c r="B44" s="120"/>
      <c r="C44" s="120"/>
      <c r="D44" s="120"/>
      <c r="E44" s="120"/>
      <c r="F44" s="120"/>
      <c r="G44" s="120"/>
      <c r="H44" s="120"/>
      <c r="I44" s="120"/>
      <c r="J44" s="120"/>
      <c r="K44" s="120"/>
      <c r="L44" s="120"/>
      <c r="M44" s="120"/>
      <c r="N44" s="120"/>
    </row>
    <row r="45" spans="1:29" ht="14.65" thickBot="1" x14ac:dyDescent="0.5">
      <c r="A45" s="120"/>
      <c r="B45" s="120"/>
      <c r="C45" s="120"/>
      <c r="D45" s="120"/>
      <c r="E45" s="120"/>
      <c r="F45" s="120"/>
      <c r="G45" s="120"/>
      <c r="H45" s="120"/>
      <c r="I45" s="120"/>
      <c r="J45" s="120"/>
      <c r="K45" s="120"/>
      <c r="L45" s="120"/>
      <c r="M45" s="120"/>
      <c r="N45" s="120"/>
    </row>
    <row r="46" spans="1:29" ht="14.65" thickBot="1" x14ac:dyDescent="0.5">
      <c r="A46" s="120"/>
      <c r="B46" s="120"/>
      <c r="C46" s="120"/>
      <c r="D46" s="120"/>
      <c r="E46" s="120"/>
      <c r="F46" s="120"/>
      <c r="G46" s="120"/>
      <c r="H46" s="120"/>
      <c r="I46" s="120"/>
      <c r="J46" s="120"/>
      <c r="K46" s="120"/>
      <c r="L46" s="120"/>
      <c r="M46" s="120"/>
      <c r="N46" s="120"/>
      <c r="P46" s="306" t="s">
        <v>978</v>
      </c>
      <c r="Q46" s="307"/>
      <c r="R46" s="307"/>
      <c r="S46" s="307"/>
      <c r="T46" s="307"/>
      <c r="U46" s="307"/>
      <c r="V46" s="307"/>
      <c r="W46" s="307"/>
      <c r="X46" s="307"/>
      <c r="Y46" s="307"/>
      <c r="Z46" s="308"/>
      <c r="AA46" s="143"/>
      <c r="AB46" s="143"/>
      <c r="AC46" s="144"/>
    </row>
    <row r="47" spans="1:29" ht="17.25" thickBot="1" x14ac:dyDescent="0.55000000000000004">
      <c r="A47" s="320" t="s">
        <v>1112</v>
      </c>
      <c r="B47" s="321"/>
      <c r="C47" s="321"/>
      <c r="D47" s="322"/>
      <c r="E47" s="120"/>
      <c r="F47" s="252" t="s">
        <v>962</v>
      </c>
      <c r="G47" s="251"/>
      <c r="H47" s="252" t="s">
        <v>968</v>
      </c>
      <c r="I47" s="251"/>
      <c r="J47" s="252" t="s">
        <v>964</v>
      </c>
      <c r="K47" s="251"/>
      <c r="L47" s="252" t="s">
        <v>965</v>
      </c>
      <c r="M47" s="305" t="s">
        <v>966</v>
      </c>
      <c r="N47" s="305"/>
      <c r="P47" s="301"/>
      <c r="Q47" s="302"/>
      <c r="R47" s="302"/>
      <c r="S47" s="302"/>
      <c r="T47" s="302"/>
      <c r="U47" s="302"/>
      <c r="V47" s="302"/>
      <c r="W47" s="302"/>
      <c r="X47" s="302"/>
      <c r="Y47" s="302"/>
      <c r="Z47" s="303"/>
      <c r="AA47" s="145"/>
      <c r="AB47" s="145"/>
      <c r="AC47" s="146"/>
    </row>
    <row r="48" spans="1:29" ht="15.4" x14ac:dyDescent="0.45">
      <c r="A48" s="312" t="s">
        <v>1113</v>
      </c>
      <c r="B48" s="313"/>
      <c r="C48" s="323">
        <f>'Negotiating Style Questionnaire'!B131</f>
        <v>30</v>
      </c>
      <c r="D48" s="324"/>
      <c r="E48" s="120"/>
      <c r="F48" s="120"/>
      <c r="G48" s="120"/>
      <c r="H48" s="120"/>
      <c r="I48" s="120"/>
      <c r="J48" s="120"/>
      <c r="K48" s="120"/>
      <c r="L48" s="120"/>
      <c r="M48" s="120"/>
      <c r="N48" s="120"/>
      <c r="P48" s="147" t="s">
        <v>973</v>
      </c>
      <c r="Q48" s="148"/>
      <c r="R48" s="148"/>
      <c r="S48" s="122" t="s">
        <v>766</v>
      </c>
      <c r="T48" s="123"/>
      <c r="U48" s="126" t="s">
        <v>765</v>
      </c>
      <c r="V48" s="127"/>
      <c r="W48" s="130" t="s">
        <v>767</v>
      </c>
      <c r="X48" s="131"/>
      <c r="Y48" s="134" t="s">
        <v>897</v>
      </c>
      <c r="Z48" s="135"/>
      <c r="AA48" s="145"/>
      <c r="AB48" s="145"/>
      <c r="AC48" s="146"/>
    </row>
    <row r="49" spans="1:29" ht="15.75" customHeight="1" thickBot="1" x14ac:dyDescent="0.5">
      <c r="A49" s="314" t="s">
        <v>1094</v>
      </c>
      <c r="B49" s="315"/>
      <c r="C49" s="325">
        <f>'Negotiating Style Questionnaire'!B134</f>
        <v>15</v>
      </c>
      <c r="D49" s="326"/>
      <c r="E49" s="120"/>
      <c r="F49" s="120"/>
      <c r="G49" s="120"/>
      <c r="H49" s="120"/>
      <c r="I49" s="120"/>
      <c r="J49" s="120"/>
      <c r="K49" s="120"/>
      <c r="L49" s="120"/>
      <c r="M49" s="120"/>
      <c r="N49" s="120"/>
      <c r="P49" s="149" t="s">
        <v>974</v>
      </c>
      <c r="Q49" s="148"/>
      <c r="R49" s="148"/>
      <c r="S49" s="125" t="s">
        <v>971</v>
      </c>
      <c r="T49" s="158" t="s">
        <v>972</v>
      </c>
      <c r="U49" s="129" t="s">
        <v>971</v>
      </c>
      <c r="V49" s="159" t="s">
        <v>972</v>
      </c>
      <c r="W49" s="160" t="s">
        <v>971</v>
      </c>
      <c r="X49" s="161" t="s">
        <v>972</v>
      </c>
      <c r="Y49" s="137" t="s">
        <v>971</v>
      </c>
      <c r="Z49" s="162" t="s">
        <v>972</v>
      </c>
      <c r="AA49" s="145"/>
      <c r="AB49" s="145"/>
      <c r="AC49" s="146"/>
    </row>
    <row r="50" spans="1:29" ht="15" customHeight="1" x14ac:dyDescent="0.45">
      <c r="A50" s="316" t="s">
        <v>1093</v>
      </c>
      <c r="B50" s="317"/>
      <c r="C50" s="327">
        <f>'Negotiating Style Questionnaire'!B133</f>
        <v>0</v>
      </c>
      <c r="D50" s="328"/>
      <c r="E50" s="120"/>
      <c r="F50" s="120"/>
      <c r="G50" s="120"/>
      <c r="H50" s="120"/>
      <c r="I50" s="120"/>
      <c r="J50" s="120"/>
      <c r="K50" s="120"/>
      <c r="L50" s="120"/>
      <c r="M50" s="120"/>
      <c r="N50" s="120"/>
      <c r="P50" s="149" t="s">
        <v>969</v>
      </c>
      <c r="Q50" s="138"/>
      <c r="R50" s="150">
        <v>1.5</v>
      </c>
      <c r="S50" s="124">
        <v>10</v>
      </c>
      <c r="T50" s="139">
        <f>IF(AND($AC$50=$S$48,$R70=1), 50,0)</f>
        <v>0</v>
      </c>
      <c r="U50" s="128">
        <v>10</v>
      </c>
      <c r="V50" s="139">
        <f>IF(AND($AC$50=$U$48,$R70=1), 50,0)</f>
        <v>0</v>
      </c>
      <c r="W50" s="132">
        <v>10</v>
      </c>
      <c r="X50" s="139">
        <f>IF(AND($AC$50=$W$48,$R70=1), 50,0)</f>
        <v>0</v>
      </c>
      <c r="Y50" s="136">
        <v>10</v>
      </c>
      <c r="Z50" s="139">
        <f>IF(AND($AC$50=$Y$48,$R70=1), 50,0)</f>
        <v>0</v>
      </c>
      <c r="AA50" s="145"/>
      <c r="AB50" s="148" t="s">
        <v>879</v>
      </c>
      <c r="AC50" s="146" t="str">
        <f>'Social Style Questionnaire'!C205</f>
        <v>Amiable</v>
      </c>
    </row>
    <row r="51" spans="1:29" ht="15.4" x14ac:dyDescent="0.45">
      <c r="A51" s="318" t="s">
        <v>1115</v>
      </c>
      <c r="B51" s="319"/>
      <c r="C51" s="292">
        <f>'Negotiating Style Questionnaire'!B132</f>
        <v>30</v>
      </c>
      <c r="D51" s="293"/>
      <c r="E51" s="120"/>
      <c r="P51" s="149" t="s">
        <v>970</v>
      </c>
      <c r="Q51" s="138"/>
      <c r="R51" s="150">
        <v>2.2999999999999998</v>
      </c>
      <c r="S51" s="124">
        <v>10</v>
      </c>
      <c r="T51" s="139">
        <f>IF(AND($AC$50=$S$48,$R71=1), 50,0)</f>
        <v>0</v>
      </c>
      <c r="U51" s="128">
        <v>10</v>
      </c>
      <c r="V51" s="139">
        <f>IF(AND($AC$50=$U$48,$R71=1), 50,0)</f>
        <v>0</v>
      </c>
      <c r="W51" s="132">
        <v>10</v>
      </c>
      <c r="X51" s="139">
        <f>IF(AND($AC$50=$W$48,$R71=1), 50,0)</f>
        <v>0</v>
      </c>
      <c r="Y51" s="136">
        <v>10</v>
      </c>
      <c r="Z51" s="139">
        <f>IF(AND($AC$50=$Y$48,$R71=1), 50,0)</f>
        <v>50</v>
      </c>
      <c r="AA51" s="145"/>
      <c r="AB51" s="145"/>
      <c r="AC51" s="146"/>
    </row>
    <row r="52" spans="1:29" ht="15.75" thickBot="1" x14ac:dyDescent="0.5">
      <c r="A52" s="294" t="s">
        <v>1114</v>
      </c>
      <c r="B52" s="295"/>
      <c r="C52" s="296">
        <f>'Negotiating Style Questionnaire'!B135</f>
        <v>15</v>
      </c>
      <c r="D52" s="297"/>
      <c r="E52" s="120"/>
      <c r="F52" s="120"/>
      <c r="G52" s="120"/>
      <c r="H52" s="120"/>
      <c r="I52" s="120"/>
      <c r="J52" s="120"/>
      <c r="K52" s="120"/>
      <c r="L52" s="120"/>
      <c r="M52" s="120"/>
      <c r="N52" s="120"/>
      <c r="P52" s="149" t="s">
        <v>964</v>
      </c>
      <c r="Q52" s="138"/>
      <c r="R52" s="150">
        <v>3.1</v>
      </c>
      <c r="S52" s="124">
        <v>10</v>
      </c>
      <c r="T52" s="139">
        <f>IF(AND($AC$50=$S$48,$R72=1), 50,0)</f>
        <v>0</v>
      </c>
      <c r="U52" s="128">
        <v>10</v>
      </c>
      <c r="V52" s="139">
        <f>IF(AND($AC$50=$U$48,$R72=1), 50,0)</f>
        <v>0</v>
      </c>
      <c r="W52" s="132">
        <v>10</v>
      </c>
      <c r="X52" s="139">
        <f>IF(AND($AC$50=$W$48,$R72=1), 50,0)</f>
        <v>0</v>
      </c>
      <c r="Y52" s="136">
        <v>10</v>
      </c>
      <c r="Z52" s="139">
        <f>IF(AND($AC$50=$Y$48,$R72=1), 50,0)</f>
        <v>0</v>
      </c>
      <c r="AA52" s="145"/>
      <c r="AB52" s="145"/>
      <c r="AC52" s="146"/>
    </row>
    <row r="53" spans="1:29" ht="14.45" customHeight="1" x14ac:dyDescent="0.45">
      <c r="A53" s="120"/>
      <c r="B53" s="304"/>
      <c r="C53" s="304"/>
      <c r="D53" s="304"/>
      <c r="E53" s="304"/>
      <c r="F53" s="304"/>
      <c r="G53" s="304"/>
      <c r="H53" s="304"/>
      <c r="I53" s="304"/>
      <c r="J53" s="304"/>
      <c r="K53" s="304"/>
      <c r="L53" s="304"/>
      <c r="M53" s="120"/>
      <c r="N53" s="120"/>
      <c r="P53" s="149" t="s">
        <v>965</v>
      </c>
      <c r="Q53" s="138"/>
      <c r="R53" s="150">
        <v>3.9</v>
      </c>
      <c r="S53" s="124">
        <v>10</v>
      </c>
      <c r="T53" s="139">
        <f>IF(AND($AC$50=$S$48,$R73=1), 50,0)</f>
        <v>0</v>
      </c>
      <c r="U53" s="128">
        <v>10</v>
      </c>
      <c r="V53" s="139">
        <f>IF(AND($AC$50=$U$48,$R73=1), 50,0)</f>
        <v>0</v>
      </c>
      <c r="W53" s="132">
        <v>10</v>
      </c>
      <c r="X53" s="139">
        <f>IF(AND($AC$50=$W$48,$R73=1), 50,0)</f>
        <v>0</v>
      </c>
      <c r="Y53" s="136">
        <v>10</v>
      </c>
      <c r="Z53" s="139">
        <f>IF(AND($AC$50=$Y$48,$R73=1), 50,0)</f>
        <v>0</v>
      </c>
      <c r="AA53" s="145"/>
      <c r="AB53" s="145"/>
      <c r="AC53" s="146"/>
    </row>
    <row r="54" spans="1:29" ht="14.45" customHeight="1" thickBot="1" x14ac:dyDescent="0.5">
      <c r="A54" s="120"/>
      <c r="B54" s="304"/>
      <c r="C54" s="304"/>
      <c r="D54" s="304"/>
      <c r="E54" s="304"/>
      <c r="F54" s="304"/>
      <c r="G54" s="304"/>
      <c r="H54" s="304"/>
      <c r="I54" s="304"/>
      <c r="J54" s="304"/>
      <c r="K54" s="304"/>
      <c r="L54" s="304"/>
      <c r="M54" s="120"/>
      <c r="N54" s="120"/>
      <c r="P54" s="152" t="s">
        <v>966</v>
      </c>
      <c r="Q54" s="156"/>
      <c r="R54" s="157">
        <v>4.6500000000000004</v>
      </c>
      <c r="S54" s="125">
        <v>10</v>
      </c>
      <c r="T54" s="140">
        <f>IF(AND($AC$50=$S$48,$R74=1), 50,0)</f>
        <v>0</v>
      </c>
      <c r="U54" s="129">
        <v>10</v>
      </c>
      <c r="V54" s="140">
        <f>IF(AND($AC$50=$U$48,$R74=1), 50,0)</f>
        <v>0</v>
      </c>
      <c r="W54" s="133">
        <v>10</v>
      </c>
      <c r="X54" s="140">
        <f>IF(AND($AC$50=$W$48,$R74=1), 50,0)</f>
        <v>0</v>
      </c>
      <c r="Y54" s="137">
        <v>10</v>
      </c>
      <c r="Z54" s="140">
        <f>IF(AND($AC$50=$Y$48,$R74=1), 50,0)</f>
        <v>0</v>
      </c>
      <c r="AA54" s="145"/>
      <c r="AB54" s="145"/>
      <c r="AC54" s="146"/>
    </row>
    <row r="55" spans="1:29" ht="14.45" customHeight="1" x14ac:dyDescent="0.45">
      <c r="A55" s="120"/>
      <c r="B55" s="304"/>
      <c r="C55" s="304"/>
      <c r="D55" s="304"/>
      <c r="E55" s="304"/>
      <c r="F55" s="304"/>
      <c r="G55" s="304"/>
      <c r="H55" s="304"/>
      <c r="I55" s="304"/>
      <c r="J55" s="304"/>
      <c r="K55" s="304"/>
      <c r="L55" s="304"/>
      <c r="M55" s="120"/>
      <c r="N55" s="120"/>
      <c r="P55" s="151"/>
      <c r="Q55" s="145"/>
      <c r="R55" s="145"/>
      <c r="S55" s="145"/>
      <c r="T55" s="145"/>
      <c r="U55" s="145"/>
      <c r="V55" s="145"/>
      <c r="W55" s="145"/>
      <c r="X55" s="145"/>
      <c r="Y55" s="145"/>
      <c r="Z55" s="146"/>
      <c r="AA55" s="145"/>
      <c r="AB55" s="145"/>
      <c r="AC55" s="146"/>
    </row>
    <row r="56" spans="1:29" ht="14.45" customHeight="1" x14ac:dyDescent="0.45">
      <c r="A56" s="120"/>
      <c r="B56" s="304"/>
      <c r="C56" s="304"/>
      <c r="D56" s="304"/>
      <c r="E56" s="304"/>
      <c r="F56" s="304"/>
      <c r="G56" s="304"/>
      <c r="H56" s="304"/>
      <c r="I56" s="304"/>
      <c r="J56" s="304"/>
      <c r="K56" s="304"/>
      <c r="L56" s="304"/>
      <c r="M56" s="120"/>
      <c r="N56" s="120"/>
      <c r="P56" s="301" t="s">
        <v>977</v>
      </c>
      <c r="Q56" s="302"/>
      <c r="R56" s="302"/>
      <c r="S56" s="302"/>
      <c r="T56" s="302"/>
      <c r="U56" s="302"/>
      <c r="V56" s="302"/>
      <c r="W56" s="302"/>
      <c r="X56" s="302"/>
      <c r="Y56" s="302"/>
      <c r="Z56" s="303"/>
      <c r="AA56" s="145"/>
      <c r="AB56" s="145"/>
      <c r="AC56" s="146"/>
    </row>
    <row r="57" spans="1:29" ht="14.45" customHeight="1" thickBot="1" x14ac:dyDescent="0.5">
      <c r="A57" s="120"/>
      <c r="B57" s="304"/>
      <c r="C57" s="304"/>
      <c r="D57" s="304"/>
      <c r="E57" s="304"/>
      <c r="F57" s="304"/>
      <c r="G57" s="304"/>
      <c r="H57" s="304"/>
      <c r="I57" s="304"/>
      <c r="J57" s="304"/>
      <c r="K57" s="304"/>
      <c r="L57" s="304"/>
      <c r="M57" s="120"/>
      <c r="N57" s="120"/>
      <c r="P57" s="301"/>
      <c r="Q57" s="302"/>
      <c r="R57" s="302"/>
      <c r="S57" s="302"/>
      <c r="T57" s="302"/>
      <c r="U57" s="302"/>
      <c r="V57" s="302"/>
      <c r="W57" s="302"/>
      <c r="X57" s="302"/>
      <c r="Y57" s="302"/>
      <c r="Z57" s="303"/>
      <c r="AA57" s="145"/>
      <c r="AB57" s="145"/>
      <c r="AC57" s="146"/>
    </row>
    <row r="58" spans="1:29" ht="14.45" customHeight="1" x14ac:dyDescent="0.45">
      <c r="A58" s="120"/>
      <c r="B58" s="304"/>
      <c r="C58" s="304"/>
      <c r="D58" s="304"/>
      <c r="E58" s="304"/>
      <c r="F58" s="304"/>
      <c r="G58" s="304"/>
      <c r="H58" s="304"/>
      <c r="I58" s="304"/>
      <c r="J58" s="304"/>
      <c r="K58" s="304"/>
      <c r="L58" s="304"/>
      <c r="M58" s="120"/>
      <c r="N58" s="120"/>
      <c r="P58" s="147" t="s">
        <v>973</v>
      </c>
      <c r="Q58" s="148"/>
      <c r="R58" s="148"/>
      <c r="S58" s="122" t="s">
        <v>766</v>
      </c>
      <c r="T58" s="123"/>
      <c r="U58" s="126" t="s">
        <v>765</v>
      </c>
      <c r="V58" s="127"/>
      <c r="W58" s="130" t="s">
        <v>767</v>
      </c>
      <c r="X58" s="131"/>
      <c r="Y58" s="134" t="s">
        <v>897</v>
      </c>
      <c r="Z58" s="135"/>
      <c r="AA58" s="145"/>
      <c r="AB58" s="145"/>
      <c r="AC58" s="146"/>
    </row>
    <row r="59" spans="1:29" ht="14.45" customHeight="1" thickBot="1" x14ac:dyDescent="0.5">
      <c r="A59" s="120"/>
      <c r="B59" s="304"/>
      <c r="C59" s="304"/>
      <c r="D59" s="304"/>
      <c r="E59" s="304"/>
      <c r="F59" s="304"/>
      <c r="G59" s="304"/>
      <c r="H59" s="304"/>
      <c r="I59" s="304"/>
      <c r="J59" s="304"/>
      <c r="K59" s="304"/>
      <c r="L59" s="304"/>
      <c r="M59" s="120"/>
      <c r="N59" s="120"/>
      <c r="P59" s="149" t="s">
        <v>974</v>
      </c>
      <c r="Q59" s="148"/>
      <c r="R59" s="148"/>
      <c r="S59" s="125" t="s">
        <v>971</v>
      </c>
      <c r="T59" s="158" t="s">
        <v>972</v>
      </c>
      <c r="U59" s="129" t="s">
        <v>971</v>
      </c>
      <c r="V59" s="159" t="s">
        <v>972</v>
      </c>
      <c r="W59" s="160" t="s">
        <v>971</v>
      </c>
      <c r="X59" s="161" t="s">
        <v>972</v>
      </c>
      <c r="Y59" s="137" t="s">
        <v>971</v>
      </c>
      <c r="Z59" s="162" t="s">
        <v>972</v>
      </c>
      <c r="AA59" s="145"/>
    </row>
    <row r="60" spans="1:29" ht="14.45" customHeight="1" thickBot="1" x14ac:dyDescent="0.5">
      <c r="A60" s="120"/>
      <c r="B60" s="304"/>
      <c r="C60" s="304"/>
      <c r="D60" s="304"/>
      <c r="E60" s="304"/>
      <c r="F60" s="304"/>
      <c r="G60" s="304"/>
      <c r="H60" s="304"/>
      <c r="I60" s="304"/>
      <c r="J60" s="304"/>
      <c r="K60" s="304"/>
      <c r="L60" s="304"/>
      <c r="M60" s="120"/>
      <c r="N60" s="120"/>
      <c r="P60" s="149" t="s">
        <v>969</v>
      </c>
      <c r="Q60" s="138"/>
      <c r="R60" s="157">
        <f>R50</f>
        <v>1.5</v>
      </c>
      <c r="S60" s="124">
        <v>10</v>
      </c>
      <c r="T60" s="139">
        <f>IF(AND($AC$60=$S$58,$R70=1), 50,0)</f>
        <v>0</v>
      </c>
      <c r="U60" s="128">
        <v>10</v>
      </c>
      <c r="V60" s="139">
        <f>IF(AND($AC$60=$U$58,$R70=1), 50,0)</f>
        <v>0</v>
      </c>
      <c r="W60" s="132">
        <v>10</v>
      </c>
      <c r="X60" s="139">
        <f>IF(AND($AC$60=$W$58,$R70=1), 50,0)</f>
        <v>0</v>
      </c>
      <c r="Y60" s="136">
        <v>10</v>
      </c>
      <c r="Z60" s="139">
        <f>IF(AND($AC$60=$Y$48,$R70=1), 50,0)</f>
        <v>0</v>
      </c>
      <c r="AA60" s="145"/>
      <c r="AB60" s="155" t="s">
        <v>880</v>
      </c>
      <c r="AC60" s="146" t="str">
        <f>'Social Style Questionnaire'!C206</f>
        <v>Amiable</v>
      </c>
    </row>
    <row r="61" spans="1:29" ht="14.45" customHeight="1" thickBot="1" x14ac:dyDescent="0.5">
      <c r="A61" s="120"/>
      <c r="B61" s="304"/>
      <c r="C61" s="304"/>
      <c r="D61" s="304"/>
      <c r="E61" s="304"/>
      <c r="F61" s="304"/>
      <c r="G61" s="304"/>
      <c r="H61" s="304"/>
      <c r="I61" s="304"/>
      <c r="J61" s="304"/>
      <c r="K61" s="304"/>
      <c r="L61" s="304"/>
      <c r="M61" s="120"/>
      <c r="N61" s="120"/>
      <c r="P61" s="149" t="s">
        <v>970</v>
      </c>
      <c r="Q61" s="138"/>
      <c r="R61" s="157">
        <f>R51</f>
        <v>2.2999999999999998</v>
      </c>
      <c r="S61" s="124">
        <v>10</v>
      </c>
      <c r="T61" s="139">
        <f>IF(AND($AC$60=$S$58,$R71=1), 50,0)</f>
        <v>0</v>
      </c>
      <c r="U61" s="128">
        <v>10</v>
      </c>
      <c r="V61" s="139">
        <f>IF(AND($AC$60=$U$58,$R71=1), 50,0)</f>
        <v>0</v>
      </c>
      <c r="W61" s="132">
        <v>10</v>
      </c>
      <c r="X61" s="139">
        <f>IF(AND($AC$60=$W$58,$R71=1), 50,0)</f>
        <v>0</v>
      </c>
      <c r="Y61" s="136">
        <v>10</v>
      </c>
      <c r="Z61" s="139">
        <f>IF(AND($AC$60=$Y$58,$R71=1), 50,0)</f>
        <v>50</v>
      </c>
      <c r="AA61" s="145"/>
      <c r="AB61" s="145"/>
      <c r="AC61" s="146"/>
    </row>
    <row r="62" spans="1:29" ht="14.45" customHeight="1" thickBot="1" x14ac:dyDescent="0.5">
      <c r="A62" s="120"/>
      <c r="B62" s="304"/>
      <c r="C62" s="304"/>
      <c r="D62" s="304"/>
      <c r="E62" s="304"/>
      <c r="F62" s="304"/>
      <c r="G62" s="304"/>
      <c r="H62" s="304"/>
      <c r="I62" s="304"/>
      <c r="J62" s="304"/>
      <c r="K62" s="304"/>
      <c r="L62" s="304"/>
      <c r="M62" s="120"/>
      <c r="N62" s="120"/>
      <c r="P62" s="149" t="s">
        <v>964</v>
      </c>
      <c r="Q62" s="138"/>
      <c r="R62" s="157">
        <f>R52</f>
        <v>3.1</v>
      </c>
      <c r="S62" s="124">
        <v>10</v>
      </c>
      <c r="T62" s="139">
        <f>IF(AND($AC$60=$S$58,$R72=1), 50,0)</f>
        <v>0</v>
      </c>
      <c r="U62" s="128">
        <v>10</v>
      </c>
      <c r="V62" s="139">
        <f>IF(AND($AC$60=$U$58,$R72=1), 50,0)</f>
        <v>0</v>
      </c>
      <c r="W62" s="132">
        <v>10</v>
      </c>
      <c r="X62" s="139">
        <f>IF(AND($AC$60=$W$58,$R72=1), 50,0)</f>
        <v>0</v>
      </c>
      <c r="Y62" s="136">
        <v>10</v>
      </c>
      <c r="Z62" s="139">
        <f>IF(AND($AC$60=$Y$58,$R72=1), 50,0)</f>
        <v>0</v>
      </c>
      <c r="AA62" s="145"/>
      <c r="AB62" s="145"/>
      <c r="AC62" s="146"/>
    </row>
    <row r="63" spans="1:29" ht="14.45" customHeight="1" thickBot="1" x14ac:dyDescent="0.5">
      <c r="A63" s="120"/>
      <c r="B63" s="304"/>
      <c r="C63" s="304"/>
      <c r="D63" s="304"/>
      <c r="E63" s="304"/>
      <c r="F63" s="304"/>
      <c r="G63" s="304"/>
      <c r="H63" s="304"/>
      <c r="I63" s="304"/>
      <c r="J63" s="304"/>
      <c r="K63" s="304"/>
      <c r="L63" s="304"/>
      <c r="M63" s="120"/>
      <c r="N63" s="120"/>
      <c r="P63" s="149" t="s">
        <v>965</v>
      </c>
      <c r="Q63" s="138"/>
      <c r="R63" s="157">
        <f>R53</f>
        <v>3.9</v>
      </c>
      <c r="S63" s="124">
        <v>10</v>
      </c>
      <c r="T63" s="139">
        <f>IF(AND($AC$60=$S$58,$R73=1), 50,0)</f>
        <v>0</v>
      </c>
      <c r="U63" s="128">
        <v>10</v>
      </c>
      <c r="V63" s="139">
        <f>IF(AND($AC$60=$U$58,$R73=1), 50,0)</f>
        <v>0</v>
      </c>
      <c r="W63" s="132">
        <v>10</v>
      </c>
      <c r="X63" s="139">
        <f>IF(AND($AC$60=$W$58,$R73=1), 50,0)</f>
        <v>0</v>
      </c>
      <c r="Y63" s="136">
        <v>10</v>
      </c>
      <c r="Z63" s="139">
        <f>IF(AND($AC$60=$Y$58,$R73=1), 50,0)</f>
        <v>0</v>
      </c>
      <c r="AA63" s="145"/>
      <c r="AB63" s="145"/>
      <c r="AC63" s="146"/>
    </row>
    <row r="64" spans="1:29" ht="14.65" thickBot="1" x14ac:dyDescent="0.5">
      <c r="A64" s="120"/>
      <c r="B64" s="304"/>
      <c r="C64" s="304"/>
      <c r="D64" s="304"/>
      <c r="E64" s="304"/>
      <c r="F64" s="304"/>
      <c r="G64" s="304"/>
      <c r="H64" s="304"/>
      <c r="I64" s="304"/>
      <c r="J64" s="304"/>
      <c r="K64" s="304"/>
      <c r="L64" s="304"/>
      <c r="M64" s="120"/>
      <c r="N64" s="120"/>
      <c r="P64" s="152" t="s">
        <v>966</v>
      </c>
      <c r="Q64" s="156"/>
      <c r="R64" s="157">
        <f>R54</f>
        <v>4.6500000000000004</v>
      </c>
      <c r="S64" s="125">
        <v>10</v>
      </c>
      <c r="T64" s="140">
        <f>IF(AND($AC$60=$S$58,$R74=1), 50,0)</f>
        <v>0</v>
      </c>
      <c r="U64" s="129">
        <v>10</v>
      </c>
      <c r="V64" s="140">
        <f>IF(AND($AC$60=$U$58,$R74=1), 50,0)</f>
        <v>0</v>
      </c>
      <c r="W64" s="133">
        <v>10</v>
      </c>
      <c r="X64" s="140">
        <f>IF(AND($AC$60=$W$58,$R74=1), 50,0)</f>
        <v>0</v>
      </c>
      <c r="Y64" s="137">
        <v>10</v>
      </c>
      <c r="Z64" s="140">
        <f>IF(AND($AC$60=$Y$58,$R74=1), 50,0)</f>
        <v>0</v>
      </c>
      <c r="AA64" s="145"/>
      <c r="AB64" s="145"/>
      <c r="AC64" s="146"/>
    </row>
    <row r="65" spans="1:29" x14ac:dyDescent="0.45">
      <c r="A65" s="120"/>
      <c r="B65" s="304"/>
      <c r="C65" s="304"/>
      <c r="D65" s="304"/>
      <c r="E65" s="304"/>
      <c r="F65" s="304"/>
      <c r="G65" s="304"/>
      <c r="H65" s="304"/>
      <c r="I65" s="304"/>
      <c r="J65" s="304"/>
      <c r="K65" s="304"/>
      <c r="L65" s="304"/>
      <c r="M65" s="120"/>
      <c r="N65" s="120"/>
      <c r="P65" s="151"/>
      <c r="Q65" s="145"/>
      <c r="R65" s="145"/>
      <c r="S65" s="145"/>
      <c r="T65" s="145"/>
      <c r="U65" s="145"/>
      <c r="V65" s="145"/>
      <c r="W65" s="145"/>
      <c r="X65" s="145"/>
      <c r="Y65" s="145"/>
      <c r="Z65" s="145"/>
      <c r="AA65" s="145"/>
      <c r="AB65" s="145"/>
      <c r="AC65" s="146"/>
    </row>
    <row r="66" spans="1:29" x14ac:dyDescent="0.45">
      <c r="A66" s="120"/>
      <c r="B66" s="304"/>
      <c r="C66" s="304"/>
      <c r="D66" s="304"/>
      <c r="E66" s="304"/>
      <c r="F66" s="304"/>
      <c r="G66" s="304"/>
      <c r="H66" s="304"/>
      <c r="I66" s="304"/>
      <c r="J66" s="304"/>
      <c r="K66" s="304"/>
      <c r="L66" s="304"/>
      <c r="M66" s="120"/>
      <c r="N66" s="120"/>
      <c r="P66" s="151"/>
      <c r="Q66" s="145"/>
      <c r="R66" s="145"/>
      <c r="S66" s="145"/>
      <c r="T66" s="145"/>
      <c r="U66" s="145"/>
      <c r="V66" s="145"/>
      <c r="W66" s="145"/>
      <c r="X66" s="145"/>
      <c r="Y66" s="145"/>
      <c r="Z66" s="145"/>
      <c r="AA66" s="145"/>
      <c r="AB66" s="145"/>
      <c r="AC66" s="146"/>
    </row>
    <row r="67" spans="1:29" x14ac:dyDescent="0.45">
      <c r="A67" s="120"/>
      <c r="B67" s="304"/>
      <c r="C67" s="304"/>
      <c r="D67" s="304"/>
      <c r="E67" s="304"/>
      <c r="F67" s="304"/>
      <c r="G67" s="304"/>
      <c r="H67" s="304"/>
      <c r="I67" s="304"/>
      <c r="J67" s="304"/>
      <c r="K67" s="304"/>
      <c r="L67" s="304"/>
      <c r="M67" s="120"/>
      <c r="N67" s="120"/>
      <c r="P67" s="310" t="s">
        <v>992</v>
      </c>
      <c r="Q67" s="311"/>
      <c r="R67" s="311"/>
      <c r="S67" s="311"/>
      <c r="T67" s="145"/>
      <c r="U67" s="145"/>
      <c r="V67" s="145"/>
      <c r="W67" s="145"/>
      <c r="X67" s="145"/>
      <c r="Y67" s="145"/>
      <c r="Z67" s="145"/>
      <c r="AA67" s="145"/>
      <c r="AB67" s="145"/>
      <c r="AC67" s="146"/>
    </row>
    <row r="68" spans="1:29" x14ac:dyDescent="0.45">
      <c r="A68" s="120"/>
      <c r="B68" s="120"/>
      <c r="C68" s="120"/>
      <c r="D68" s="120"/>
      <c r="E68" s="120"/>
      <c r="F68" s="120"/>
      <c r="G68" s="120"/>
      <c r="H68" s="120"/>
      <c r="I68" s="120"/>
      <c r="J68" s="120"/>
      <c r="K68" s="120"/>
      <c r="L68" s="120"/>
      <c r="M68" s="120"/>
      <c r="N68" s="120"/>
      <c r="P68" s="151"/>
      <c r="Q68" s="145"/>
      <c r="R68" s="145"/>
      <c r="S68" s="145"/>
      <c r="T68" s="145"/>
      <c r="U68" s="145"/>
      <c r="V68" s="145"/>
      <c r="W68" s="145"/>
      <c r="X68" s="145"/>
      <c r="Y68" s="145"/>
      <c r="Z68" s="145"/>
      <c r="AA68" s="145"/>
      <c r="AB68" s="145"/>
      <c r="AC68" s="146"/>
    </row>
    <row r="69" spans="1:29" x14ac:dyDescent="0.45">
      <c r="A69" s="120"/>
      <c r="B69" s="120"/>
      <c r="C69" s="120"/>
      <c r="D69" s="120"/>
      <c r="E69" s="120"/>
      <c r="F69" s="120"/>
      <c r="G69" s="120"/>
      <c r="H69" s="120"/>
      <c r="I69" s="120"/>
      <c r="J69" s="120"/>
      <c r="K69" s="120"/>
      <c r="L69" s="120"/>
      <c r="M69" s="120"/>
      <c r="N69" s="120"/>
      <c r="P69" s="149" t="s">
        <v>993</v>
      </c>
      <c r="Q69" s="148"/>
      <c r="R69" s="145">
        <f>MAX('Technology Adoption'!B53:B57)</f>
        <v>3</v>
      </c>
      <c r="S69" s="145"/>
      <c r="T69" s="145"/>
      <c r="U69" s="145"/>
      <c r="V69" s="145"/>
      <c r="W69" s="145"/>
      <c r="X69" s="145"/>
      <c r="Y69" s="145"/>
      <c r="Z69" s="145"/>
      <c r="AA69" s="145"/>
      <c r="AB69" s="145"/>
      <c r="AC69" s="146"/>
    </row>
    <row r="70" spans="1:29" x14ac:dyDescent="0.45">
      <c r="A70" s="120"/>
      <c r="B70" s="120"/>
      <c r="C70" s="120"/>
      <c r="D70" s="120"/>
      <c r="E70" s="120"/>
      <c r="F70" s="120"/>
      <c r="G70" s="120"/>
      <c r="H70" s="120"/>
      <c r="I70" s="120"/>
      <c r="J70" s="120"/>
      <c r="K70" s="120"/>
      <c r="L70" s="120"/>
      <c r="M70" s="120"/>
      <c r="N70" s="120"/>
      <c r="P70" s="149" t="s">
        <v>969</v>
      </c>
      <c r="Q70" s="145"/>
      <c r="R70" s="145">
        <f>IF('Technology Adoption'!B53='Name Tent'!$R$69,1,0)</f>
        <v>0</v>
      </c>
      <c r="S70" s="145"/>
      <c r="T70" s="145"/>
      <c r="U70" s="145"/>
      <c r="V70" s="145"/>
      <c r="W70" s="145"/>
      <c r="X70" s="145"/>
      <c r="Y70" s="145"/>
      <c r="Z70" s="145"/>
      <c r="AA70" s="145"/>
      <c r="AB70" s="145"/>
      <c r="AC70" s="146"/>
    </row>
    <row r="71" spans="1:29" x14ac:dyDescent="0.45">
      <c r="A71" s="120"/>
      <c r="B71" s="120"/>
      <c r="C71" s="120"/>
      <c r="D71" s="120"/>
      <c r="E71" s="120"/>
      <c r="F71" s="120"/>
      <c r="G71" s="120"/>
      <c r="H71" s="120"/>
      <c r="I71" s="120"/>
      <c r="J71" s="120"/>
      <c r="K71" s="120"/>
      <c r="P71" s="149" t="s">
        <v>970</v>
      </c>
      <c r="Q71" s="145"/>
      <c r="R71" s="145">
        <f>IF('Technology Adoption'!B54='Name Tent'!$R$69,1,0)</f>
        <v>1</v>
      </c>
      <c r="S71" s="145"/>
      <c r="T71" s="145"/>
      <c r="U71" s="145"/>
      <c r="V71" s="145"/>
      <c r="W71" s="145"/>
      <c r="X71" s="145"/>
      <c r="Y71" s="145"/>
      <c r="Z71" s="145"/>
      <c r="AA71" s="145"/>
      <c r="AB71" s="145"/>
      <c r="AC71" s="146"/>
    </row>
    <row r="72" spans="1:29" x14ac:dyDescent="0.45">
      <c r="A72" s="120"/>
      <c r="B72" s="120"/>
      <c r="C72" s="120"/>
      <c r="D72" s="120"/>
      <c r="E72" s="120"/>
      <c r="F72" s="120"/>
      <c r="G72" s="120"/>
      <c r="H72" s="120"/>
      <c r="I72" s="120"/>
      <c r="J72" s="120"/>
      <c r="K72" s="120"/>
      <c r="P72" s="149" t="s">
        <v>964</v>
      </c>
      <c r="Q72" s="145"/>
      <c r="R72" s="145">
        <f>IF('Technology Adoption'!B55='Name Tent'!$R$69,1,0)</f>
        <v>0</v>
      </c>
      <c r="S72" s="145"/>
      <c r="T72" s="145"/>
      <c r="U72" s="145"/>
      <c r="V72" s="145"/>
      <c r="W72" s="145"/>
      <c r="X72" s="145"/>
      <c r="Y72" s="145"/>
      <c r="Z72" s="145"/>
      <c r="AA72" s="145"/>
      <c r="AB72" s="145"/>
      <c r="AC72" s="146"/>
    </row>
    <row r="73" spans="1:29" x14ac:dyDescent="0.45">
      <c r="A73" s="120"/>
      <c r="B73" s="120"/>
      <c r="C73" s="120"/>
      <c r="D73" s="120"/>
      <c r="E73" s="120"/>
      <c r="F73" s="120"/>
      <c r="G73" s="120"/>
      <c r="H73" s="120"/>
      <c r="I73" s="120"/>
      <c r="J73" s="120"/>
      <c r="K73" s="120"/>
      <c r="P73" s="149" t="s">
        <v>965</v>
      </c>
      <c r="Q73" s="145"/>
      <c r="R73" s="145">
        <f>IF('Technology Adoption'!B56='Name Tent'!$R$69,1,0)</f>
        <v>0</v>
      </c>
      <c r="S73" s="145"/>
      <c r="T73" s="145"/>
      <c r="U73" s="145"/>
      <c r="V73" s="145"/>
      <c r="W73" s="145"/>
      <c r="X73" s="145"/>
      <c r="Y73" s="145"/>
      <c r="Z73" s="145"/>
      <c r="AA73" s="145"/>
      <c r="AB73" s="145"/>
      <c r="AC73" s="146"/>
    </row>
    <row r="74" spans="1:29" ht="14.65" thickBot="1" x14ac:dyDescent="0.5">
      <c r="A74" s="120"/>
      <c r="B74" s="120"/>
      <c r="C74" s="120"/>
      <c r="D74" s="120"/>
      <c r="E74" s="120"/>
      <c r="F74" s="120"/>
      <c r="G74" s="120"/>
      <c r="H74" s="120"/>
      <c r="I74" s="120"/>
      <c r="J74" s="120"/>
      <c r="K74" s="120"/>
      <c r="P74" s="152" t="s">
        <v>966</v>
      </c>
      <c r="Q74" s="153"/>
      <c r="R74" s="153">
        <f>IF('Technology Adoption'!B57='Name Tent'!$R$69,1,0)</f>
        <v>0</v>
      </c>
      <c r="S74" s="153"/>
      <c r="T74" s="153"/>
      <c r="U74" s="153"/>
      <c r="V74" s="153"/>
      <c r="W74" s="153"/>
      <c r="X74" s="153"/>
      <c r="Y74" s="153"/>
      <c r="Z74" s="153"/>
      <c r="AA74" s="153"/>
      <c r="AB74" s="153"/>
      <c r="AC74" s="154"/>
    </row>
    <row r="75" spans="1:29" x14ac:dyDescent="0.45">
      <c r="A75" s="120"/>
      <c r="B75" s="299" t="s">
        <v>996</v>
      </c>
      <c r="C75" s="299"/>
      <c r="D75" s="299"/>
      <c r="E75" s="299"/>
      <c r="F75" s="299"/>
      <c r="G75" s="299"/>
      <c r="H75" s="120"/>
      <c r="I75" s="299" t="s">
        <v>997</v>
      </c>
      <c r="J75" s="299"/>
      <c r="K75" s="299"/>
      <c r="L75" s="299"/>
      <c r="M75" s="299"/>
      <c r="N75" s="299"/>
    </row>
    <row r="76" spans="1:29" x14ac:dyDescent="0.45">
      <c r="A76" s="120"/>
      <c r="B76" s="299"/>
      <c r="C76" s="299"/>
      <c r="D76" s="299"/>
      <c r="E76" s="299"/>
      <c r="F76" s="299"/>
      <c r="G76" s="299"/>
      <c r="H76" s="120"/>
      <c r="I76" s="299"/>
      <c r="J76" s="299"/>
      <c r="K76" s="299"/>
      <c r="L76" s="299"/>
      <c r="M76" s="299"/>
      <c r="N76" s="299"/>
    </row>
    <row r="77" spans="1:29" x14ac:dyDescent="0.45">
      <c r="A77" s="120"/>
      <c r="B77" s="299"/>
      <c r="C77" s="299"/>
      <c r="D77" s="299"/>
      <c r="E77" s="299"/>
      <c r="F77" s="299"/>
      <c r="G77" s="299"/>
      <c r="H77" s="120"/>
      <c r="I77" s="299"/>
      <c r="J77" s="299"/>
      <c r="K77" s="299"/>
      <c r="L77" s="299"/>
      <c r="M77" s="299"/>
      <c r="N77" s="299"/>
    </row>
    <row r="78" spans="1:29" x14ac:dyDescent="0.45">
      <c r="A78" s="120"/>
      <c r="B78" s="120"/>
      <c r="C78" s="120"/>
      <c r="D78" s="120"/>
      <c r="E78" s="120"/>
      <c r="F78" s="120"/>
      <c r="G78" s="120"/>
      <c r="H78" s="120"/>
      <c r="I78" s="120"/>
      <c r="J78" s="120"/>
      <c r="K78" s="120"/>
      <c r="L78" s="120"/>
      <c r="M78" s="120"/>
      <c r="N78" s="120"/>
    </row>
    <row r="79" spans="1:29" ht="14.45" customHeight="1" x14ac:dyDescent="0.45">
      <c r="A79" s="120"/>
      <c r="B79" s="298" t="s">
        <v>994</v>
      </c>
      <c r="C79" s="298"/>
      <c r="D79" s="298"/>
      <c r="E79" s="298" t="s">
        <v>995</v>
      </c>
      <c r="F79" s="298"/>
      <c r="G79" s="298"/>
      <c r="H79" s="120"/>
      <c r="I79" s="298" t="s">
        <v>994</v>
      </c>
      <c r="J79" s="298"/>
      <c r="K79" s="298"/>
      <c r="L79" s="298" t="s">
        <v>995</v>
      </c>
      <c r="M79" s="298"/>
      <c r="N79" s="298"/>
    </row>
    <row r="80" spans="1:29" ht="14.45" customHeight="1" x14ac:dyDescent="0.45">
      <c r="B80" s="298"/>
      <c r="C80" s="298"/>
      <c r="D80" s="298"/>
      <c r="E80" s="298"/>
      <c r="F80" s="298"/>
      <c r="G80" s="298"/>
      <c r="I80" s="298"/>
      <c r="J80" s="298"/>
      <c r="K80" s="298"/>
      <c r="L80" s="298"/>
      <c r="M80" s="298"/>
      <c r="N80" s="298"/>
    </row>
    <row r="81" spans="2:14" ht="14.45" customHeight="1" x14ac:dyDescent="0.45">
      <c r="B81" s="298"/>
      <c r="C81" s="298"/>
      <c r="D81" s="298"/>
      <c r="E81" s="298"/>
      <c r="F81" s="298"/>
      <c r="G81" s="298"/>
      <c r="I81" s="298"/>
      <c r="J81" s="298"/>
      <c r="K81" s="298"/>
      <c r="L81" s="298"/>
      <c r="M81" s="298"/>
      <c r="N81" s="298"/>
    </row>
    <row r="83" spans="2:14" ht="14.45" customHeight="1" x14ac:dyDescent="0.45">
      <c r="B83" s="298">
        <v>2</v>
      </c>
      <c r="C83" s="298"/>
      <c r="D83" s="298"/>
      <c r="E83" s="298">
        <v>260</v>
      </c>
      <c r="F83" s="298"/>
      <c r="G83" s="298"/>
      <c r="I83" s="298">
        <v>2</v>
      </c>
      <c r="J83" s="298"/>
      <c r="K83" s="298"/>
      <c r="L83" s="298">
        <f>E83-20</f>
        <v>240</v>
      </c>
      <c r="M83" s="298"/>
      <c r="N83" s="298"/>
    </row>
    <row r="84" spans="2:14" ht="14.45" customHeight="1" x14ac:dyDescent="0.45">
      <c r="B84" s="298"/>
      <c r="C84" s="298"/>
      <c r="D84" s="298"/>
      <c r="E84" s="298"/>
      <c r="F84" s="298"/>
      <c r="G84" s="298"/>
      <c r="I84" s="298"/>
      <c r="J84" s="298"/>
      <c r="K84" s="298"/>
      <c r="L84" s="298"/>
      <c r="M84" s="298"/>
      <c r="N84" s="298"/>
    </row>
    <row r="85" spans="2:14" ht="14.45" customHeight="1" x14ac:dyDescent="0.45">
      <c r="B85" s="298"/>
      <c r="C85" s="298"/>
      <c r="D85" s="298"/>
      <c r="E85" s="298"/>
      <c r="F85" s="298"/>
      <c r="G85" s="298"/>
      <c r="I85" s="298"/>
      <c r="J85" s="298"/>
      <c r="K85" s="298"/>
      <c r="L85" s="298"/>
      <c r="M85" s="298"/>
      <c r="N85" s="298"/>
    </row>
    <row r="86" spans="2:14" ht="14.45" customHeight="1" x14ac:dyDescent="0.45">
      <c r="B86" s="298">
        <v>3</v>
      </c>
      <c r="C86" s="298"/>
      <c r="D86" s="298"/>
      <c r="E86" s="298">
        <v>250</v>
      </c>
      <c r="F86" s="298"/>
      <c r="G86" s="298"/>
      <c r="I86" s="298">
        <v>3</v>
      </c>
      <c r="J86" s="298"/>
      <c r="K86" s="298"/>
      <c r="L86" s="298">
        <f>E86-20</f>
        <v>230</v>
      </c>
      <c r="M86" s="298"/>
      <c r="N86" s="298"/>
    </row>
    <row r="87" spans="2:14" ht="14.45" customHeight="1" x14ac:dyDescent="0.45">
      <c r="B87" s="298"/>
      <c r="C87" s="298"/>
      <c r="D87" s="298"/>
      <c r="E87" s="298"/>
      <c r="F87" s="298"/>
      <c r="G87" s="298"/>
      <c r="I87" s="298"/>
      <c r="J87" s="298"/>
      <c r="K87" s="298"/>
      <c r="L87" s="298"/>
      <c r="M87" s="298"/>
      <c r="N87" s="298"/>
    </row>
    <row r="88" spans="2:14" ht="14.45" customHeight="1" x14ac:dyDescent="0.45">
      <c r="B88" s="298"/>
      <c r="C88" s="298"/>
      <c r="D88" s="298"/>
      <c r="E88" s="298"/>
      <c r="F88" s="298"/>
      <c r="G88" s="298"/>
      <c r="I88" s="298"/>
      <c r="J88" s="298"/>
      <c r="K88" s="298"/>
      <c r="L88" s="298"/>
      <c r="M88" s="298"/>
      <c r="N88" s="298"/>
    </row>
    <row r="89" spans="2:14" ht="14.45" customHeight="1" x14ac:dyDescent="0.45">
      <c r="B89" s="298">
        <v>4</v>
      </c>
      <c r="C89" s="298"/>
      <c r="D89" s="298"/>
      <c r="E89" s="298">
        <v>240</v>
      </c>
      <c r="F89" s="298"/>
      <c r="G89" s="298"/>
      <c r="I89" s="298">
        <v>4</v>
      </c>
      <c r="J89" s="298"/>
      <c r="K89" s="298"/>
      <c r="L89" s="298">
        <f>E89-20</f>
        <v>220</v>
      </c>
      <c r="M89" s="298"/>
      <c r="N89" s="298"/>
    </row>
    <row r="90" spans="2:14" ht="14.45" customHeight="1" x14ac:dyDescent="0.45">
      <c r="B90" s="298"/>
      <c r="C90" s="298"/>
      <c r="D90" s="298"/>
      <c r="E90" s="298"/>
      <c r="F90" s="298"/>
      <c r="G90" s="298"/>
      <c r="I90" s="298"/>
      <c r="J90" s="298"/>
      <c r="K90" s="298"/>
      <c r="L90" s="298"/>
      <c r="M90" s="298"/>
      <c r="N90" s="298"/>
    </row>
    <row r="91" spans="2:14" ht="14.45" customHeight="1" x14ac:dyDescent="0.45">
      <c r="B91" s="298"/>
      <c r="C91" s="298"/>
      <c r="D91" s="298"/>
      <c r="E91" s="298"/>
      <c r="F91" s="298"/>
      <c r="G91" s="298"/>
      <c r="I91" s="298"/>
      <c r="J91" s="298"/>
      <c r="K91" s="298"/>
      <c r="L91" s="298"/>
      <c r="M91" s="298"/>
      <c r="N91" s="298"/>
    </row>
    <row r="92" spans="2:14" ht="14.45" customHeight="1" x14ac:dyDescent="0.45">
      <c r="B92" s="298">
        <v>5</v>
      </c>
      <c r="C92" s="298"/>
      <c r="D92" s="298"/>
      <c r="E92" s="298">
        <v>230</v>
      </c>
      <c r="F92" s="298"/>
      <c r="G92" s="298"/>
      <c r="I92" s="298">
        <v>5</v>
      </c>
      <c r="J92" s="298"/>
      <c r="K92" s="298"/>
      <c r="L92" s="298">
        <f>E92-20</f>
        <v>210</v>
      </c>
      <c r="M92" s="298"/>
      <c r="N92" s="298"/>
    </row>
    <row r="93" spans="2:14" ht="14.45" customHeight="1" x14ac:dyDescent="0.45">
      <c r="B93" s="298"/>
      <c r="C93" s="298"/>
      <c r="D93" s="298"/>
      <c r="E93" s="298"/>
      <c r="F93" s="298"/>
      <c r="G93" s="298"/>
      <c r="I93" s="298"/>
      <c r="J93" s="298"/>
      <c r="K93" s="298"/>
      <c r="L93" s="298"/>
      <c r="M93" s="298"/>
      <c r="N93" s="298"/>
    </row>
    <row r="94" spans="2:14" ht="14.45" customHeight="1" x14ac:dyDescent="0.45">
      <c r="B94" s="298"/>
      <c r="C94" s="298"/>
      <c r="D94" s="298"/>
      <c r="E94" s="298"/>
      <c r="F94" s="298"/>
      <c r="G94" s="298"/>
      <c r="I94" s="298"/>
      <c r="J94" s="298"/>
      <c r="K94" s="298"/>
      <c r="L94" s="298"/>
      <c r="M94" s="298"/>
      <c r="N94" s="298"/>
    </row>
    <row r="95" spans="2:14" ht="14.45" customHeight="1" x14ac:dyDescent="0.45">
      <c r="B95" s="298">
        <v>6</v>
      </c>
      <c r="C95" s="298"/>
      <c r="D95" s="298"/>
      <c r="E95" s="298">
        <v>210</v>
      </c>
      <c r="F95" s="298"/>
      <c r="G95" s="298"/>
      <c r="I95" s="298">
        <v>6</v>
      </c>
      <c r="J95" s="298"/>
      <c r="K95" s="298"/>
      <c r="L95" s="298">
        <f>E95-20</f>
        <v>190</v>
      </c>
      <c r="M95" s="298"/>
      <c r="N95" s="298"/>
    </row>
    <row r="96" spans="2:14" ht="14.45" customHeight="1" x14ac:dyDescent="0.45">
      <c r="B96" s="298"/>
      <c r="C96" s="298"/>
      <c r="D96" s="298"/>
      <c r="E96" s="298"/>
      <c r="F96" s="298"/>
      <c r="G96" s="298"/>
      <c r="I96" s="298"/>
      <c r="J96" s="298"/>
      <c r="K96" s="298"/>
      <c r="L96" s="298"/>
      <c r="M96" s="298"/>
      <c r="N96" s="298"/>
    </row>
    <row r="97" spans="2:14" ht="14.45" customHeight="1" x14ac:dyDescent="0.45">
      <c r="B97" s="298"/>
      <c r="C97" s="298"/>
      <c r="D97" s="298"/>
      <c r="E97" s="298"/>
      <c r="F97" s="298"/>
      <c r="G97" s="298"/>
      <c r="I97" s="298"/>
      <c r="J97" s="298"/>
      <c r="K97" s="298"/>
      <c r="L97" s="298"/>
      <c r="M97" s="298"/>
      <c r="N97" s="298"/>
    </row>
    <row r="98" spans="2:14" ht="14.45" customHeight="1" x14ac:dyDescent="0.45">
      <c r="B98" s="298">
        <v>7</v>
      </c>
      <c r="C98" s="298"/>
      <c r="D98" s="298"/>
      <c r="E98" s="298">
        <v>190</v>
      </c>
      <c r="F98" s="298"/>
      <c r="G98" s="298"/>
      <c r="I98" s="298">
        <v>7</v>
      </c>
      <c r="J98" s="298"/>
      <c r="K98" s="298"/>
      <c r="L98" s="298">
        <f>E98-20</f>
        <v>170</v>
      </c>
      <c r="M98" s="298"/>
      <c r="N98" s="298"/>
    </row>
    <row r="99" spans="2:14" ht="14.45" customHeight="1" x14ac:dyDescent="0.45">
      <c r="B99" s="298"/>
      <c r="C99" s="298"/>
      <c r="D99" s="298"/>
      <c r="E99" s="298"/>
      <c r="F99" s="298"/>
      <c r="G99" s="298"/>
      <c r="I99" s="298"/>
      <c r="J99" s="298"/>
      <c r="K99" s="298"/>
      <c r="L99" s="298"/>
      <c r="M99" s="298"/>
      <c r="N99" s="298"/>
    </row>
    <row r="100" spans="2:14" ht="14.45" customHeight="1" x14ac:dyDescent="0.45">
      <c r="B100" s="298"/>
      <c r="C100" s="298"/>
      <c r="D100" s="298"/>
      <c r="E100" s="298"/>
      <c r="F100" s="298"/>
      <c r="G100" s="298"/>
      <c r="I100" s="298"/>
      <c r="J100" s="298"/>
      <c r="K100" s="298"/>
      <c r="L100" s="298"/>
      <c r="M100" s="298"/>
      <c r="N100" s="298"/>
    </row>
    <row r="101" spans="2:14" ht="14.45" customHeight="1" x14ac:dyDescent="0.45">
      <c r="B101" s="298">
        <v>8</v>
      </c>
      <c r="C101" s="298"/>
      <c r="D101" s="298"/>
      <c r="E101" s="298">
        <v>170</v>
      </c>
      <c r="F101" s="298"/>
      <c r="G101" s="298"/>
      <c r="I101" s="298">
        <v>8</v>
      </c>
      <c r="J101" s="298"/>
      <c r="K101" s="298"/>
      <c r="L101" s="298">
        <f>E101-20</f>
        <v>150</v>
      </c>
      <c r="M101" s="298"/>
      <c r="N101" s="298"/>
    </row>
    <row r="102" spans="2:14" ht="14.45" customHeight="1" x14ac:dyDescent="0.45">
      <c r="B102" s="298"/>
      <c r="C102" s="298"/>
      <c r="D102" s="298"/>
      <c r="E102" s="298"/>
      <c r="F102" s="298"/>
      <c r="G102" s="298"/>
      <c r="I102" s="298"/>
      <c r="J102" s="298"/>
      <c r="K102" s="298"/>
      <c r="L102" s="298"/>
      <c r="M102" s="298"/>
      <c r="N102" s="298"/>
    </row>
    <row r="103" spans="2:14" ht="14.45" customHeight="1" x14ac:dyDescent="0.45">
      <c r="B103" s="298"/>
      <c r="C103" s="298"/>
      <c r="D103" s="298"/>
      <c r="E103" s="298"/>
      <c r="F103" s="298"/>
      <c r="G103" s="298"/>
      <c r="I103" s="298"/>
      <c r="J103" s="298"/>
      <c r="K103" s="298"/>
      <c r="L103" s="298"/>
      <c r="M103" s="298"/>
      <c r="N103" s="298"/>
    </row>
    <row r="104" spans="2:14" ht="14.45" customHeight="1" x14ac:dyDescent="0.45">
      <c r="B104" s="298">
        <v>9</v>
      </c>
      <c r="C104" s="298"/>
      <c r="D104" s="298"/>
      <c r="E104" s="298">
        <v>150</v>
      </c>
      <c r="F104" s="298"/>
      <c r="G104" s="298"/>
      <c r="I104" s="298">
        <v>9</v>
      </c>
      <c r="J104" s="298"/>
      <c r="K104" s="298"/>
      <c r="L104" s="298">
        <f>E104-20</f>
        <v>130</v>
      </c>
      <c r="M104" s="298"/>
      <c r="N104" s="298"/>
    </row>
    <row r="105" spans="2:14" ht="14.45" customHeight="1" x14ac:dyDescent="0.45">
      <c r="B105" s="298"/>
      <c r="C105" s="298"/>
      <c r="D105" s="298"/>
      <c r="E105" s="298"/>
      <c r="F105" s="298"/>
      <c r="G105" s="298"/>
      <c r="I105" s="298"/>
      <c r="J105" s="298"/>
      <c r="K105" s="298"/>
      <c r="L105" s="298"/>
      <c r="M105" s="298"/>
      <c r="N105" s="298"/>
    </row>
    <row r="106" spans="2:14" ht="14.45" customHeight="1" x14ac:dyDescent="0.45">
      <c r="B106" s="298"/>
      <c r="C106" s="298"/>
      <c r="D106" s="298"/>
      <c r="E106" s="298"/>
      <c r="F106" s="298"/>
      <c r="G106" s="298"/>
      <c r="I106" s="298"/>
      <c r="J106" s="298"/>
      <c r="K106" s="298"/>
      <c r="L106" s="298"/>
      <c r="M106" s="298"/>
      <c r="N106" s="298"/>
    </row>
    <row r="107" spans="2:14" ht="14.45" customHeight="1" x14ac:dyDescent="0.45">
      <c r="B107" s="298">
        <v>10</v>
      </c>
      <c r="C107" s="298"/>
      <c r="D107" s="298"/>
      <c r="E107" s="298">
        <v>130</v>
      </c>
      <c r="F107" s="298"/>
      <c r="G107" s="298"/>
      <c r="I107" s="298">
        <v>10</v>
      </c>
      <c r="J107" s="298"/>
      <c r="K107" s="298"/>
      <c r="L107" s="298">
        <f>E107-20</f>
        <v>110</v>
      </c>
      <c r="M107" s="298"/>
      <c r="N107" s="298"/>
    </row>
    <row r="108" spans="2:14" ht="14.45" customHeight="1" x14ac:dyDescent="0.45">
      <c r="B108" s="298"/>
      <c r="C108" s="298"/>
      <c r="D108" s="298"/>
      <c r="E108" s="298"/>
      <c r="F108" s="298"/>
      <c r="G108" s="298"/>
      <c r="I108" s="298"/>
      <c r="J108" s="298"/>
      <c r="K108" s="298"/>
      <c r="L108" s="298"/>
      <c r="M108" s="298"/>
      <c r="N108" s="298"/>
    </row>
    <row r="109" spans="2:14" ht="14.45" customHeight="1" x14ac:dyDescent="0.45">
      <c r="B109" s="298"/>
      <c r="C109" s="298"/>
      <c r="D109" s="298"/>
      <c r="E109" s="298"/>
      <c r="F109" s="298"/>
      <c r="G109" s="298"/>
      <c r="I109" s="298"/>
      <c r="J109" s="298"/>
      <c r="K109" s="298"/>
      <c r="L109" s="298"/>
      <c r="M109" s="298"/>
      <c r="N109" s="298"/>
    </row>
  </sheetData>
  <mergeCells count="61">
    <mergeCell ref="I104:K106"/>
    <mergeCell ref="L104:N106"/>
    <mergeCell ref="I107:K109"/>
    <mergeCell ref="L107:N109"/>
    <mergeCell ref="I95:K97"/>
    <mergeCell ref="L95:N97"/>
    <mergeCell ref="I98:K100"/>
    <mergeCell ref="L98:N100"/>
    <mergeCell ref="I101:K103"/>
    <mergeCell ref="L101:N103"/>
    <mergeCell ref="I86:K88"/>
    <mergeCell ref="L86:N88"/>
    <mergeCell ref="I89:K91"/>
    <mergeCell ref="L89:N91"/>
    <mergeCell ref="I92:K94"/>
    <mergeCell ref="L92:N94"/>
    <mergeCell ref="I75:N77"/>
    <mergeCell ref="I79:K81"/>
    <mergeCell ref="L79:N81"/>
    <mergeCell ref="I83:K85"/>
    <mergeCell ref="L83:N85"/>
    <mergeCell ref="B19:C20"/>
    <mergeCell ref="P56:Z57"/>
    <mergeCell ref="B53:L67"/>
    <mergeCell ref="M47:N47"/>
    <mergeCell ref="P46:Z47"/>
    <mergeCell ref="U38:V38"/>
    <mergeCell ref="X38:Y38"/>
    <mergeCell ref="P67:S67"/>
    <mergeCell ref="A48:B48"/>
    <mergeCell ref="A49:B49"/>
    <mergeCell ref="A50:B50"/>
    <mergeCell ref="A51:B51"/>
    <mergeCell ref="A47:D47"/>
    <mergeCell ref="C48:D48"/>
    <mergeCell ref="C49:D49"/>
    <mergeCell ref="C50:D50"/>
    <mergeCell ref="B104:D106"/>
    <mergeCell ref="B107:D109"/>
    <mergeCell ref="B79:D81"/>
    <mergeCell ref="B83:D85"/>
    <mergeCell ref="B86:D88"/>
    <mergeCell ref="B89:D91"/>
    <mergeCell ref="B92:D94"/>
    <mergeCell ref="B95:D97"/>
    <mergeCell ref="E104:G106"/>
    <mergeCell ref="E107:G109"/>
    <mergeCell ref="E86:G88"/>
    <mergeCell ref="E89:G91"/>
    <mergeCell ref="E92:G94"/>
    <mergeCell ref="E95:G97"/>
    <mergeCell ref="E98:G100"/>
    <mergeCell ref="C51:D51"/>
    <mergeCell ref="A52:B52"/>
    <mergeCell ref="C52:D52"/>
    <mergeCell ref="E101:G103"/>
    <mergeCell ref="B98:D100"/>
    <mergeCell ref="B101:D103"/>
    <mergeCell ref="B75:G77"/>
    <mergeCell ref="E79:G81"/>
    <mergeCell ref="E83:G85"/>
  </mergeCells>
  <pageMargins left="0" right="0" top="0" bottom="0" header="0" footer="0"/>
  <pageSetup paperSize="9" scale="7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575E9-B6D6-4132-BC88-C944CD5081DF}">
  <dimension ref="A1:AI114"/>
  <sheetViews>
    <sheetView zoomScale="80" zoomScaleNormal="80" workbookViewId="0">
      <selection activeCell="P1" sqref="P1"/>
    </sheetView>
  </sheetViews>
  <sheetFormatPr defaultColWidth="9.1328125" defaultRowHeight="12.75" x14ac:dyDescent="0.35"/>
  <cols>
    <col min="1" max="16384" width="9.1328125" style="248"/>
  </cols>
  <sheetData>
    <row r="1" spans="1:35" x14ac:dyDescent="0.35">
      <c r="A1" s="287" t="str">
        <f>CONCATENATE("Negotiating Style Analysis for ",'Social Style Report'!M3)</f>
        <v xml:space="preserve">Negotiating Style Analysis for Lead Negotiator </v>
      </c>
      <c r="B1" s="287"/>
      <c r="C1" s="287"/>
      <c r="D1" s="287"/>
      <c r="E1" s="287"/>
      <c r="F1" s="287"/>
      <c r="G1" s="287"/>
      <c r="H1" s="287"/>
      <c r="I1" s="287"/>
      <c r="J1" s="287"/>
      <c r="K1" s="287"/>
      <c r="L1" s="287"/>
      <c r="M1" s="287"/>
      <c r="N1" s="287"/>
      <c r="O1" s="287"/>
      <c r="P1" s="247"/>
      <c r="Q1" s="247"/>
      <c r="R1" s="247"/>
      <c r="S1" s="247"/>
      <c r="T1" s="247"/>
      <c r="U1" s="247"/>
      <c r="V1" s="247"/>
      <c r="W1" s="247"/>
      <c r="X1" s="247"/>
      <c r="Y1" s="247"/>
      <c r="Z1" s="247"/>
      <c r="AA1" s="247"/>
      <c r="AB1" s="247"/>
      <c r="AC1" s="247"/>
      <c r="AD1" s="247"/>
      <c r="AE1" s="247"/>
      <c r="AF1" s="247"/>
      <c r="AG1" s="247"/>
      <c r="AH1" s="247"/>
      <c r="AI1" s="247"/>
    </row>
    <row r="2" spans="1:35" x14ac:dyDescent="0.35">
      <c r="A2" s="287"/>
      <c r="B2" s="287"/>
      <c r="C2" s="287"/>
      <c r="D2" s="287"/>
      <c r="E2" s="287"/>
      <c r="F2" s="287"/>
      <c r="G2" s="287"/>
      <c r="H2" s="287"/>
      <c r="I2" s="287"/>
      <c r="J2" s="287"/>
      <c r="K2" s="287"/>
      <c r="L2" s="287"/>
      <c r="M2" s="287"/>
      <c r="N2" s="287"/>
      <c r="O2" s="287"/>
      <c r="P2" s="247"/>
      <c r="Q2" s="247"/>
      <c r="R2" s="247"/>
      <c r="S2" s="247"/>
      <c r="T2" s="247"/>
      <c r="U2" s="247"/>
      <c r="V2" s="247"/>
      <c r="W2" s="247"/>
      <c r="X2" s="247"/>
      <c r="Y2" s="247"/>
      <c r="Z2" s="247"/>
      <c r="AA2" s="247"/>
      <c r="AB2" s="247"/>
      <c r="AC2" s="247"/>
      <c r="AD2" s="247"/>
      <c r="AE2" s="247"/>
      <c r="AF2" s="247"/>
      <c r="AG2" s="247"/>
      <c r="AH2" s="247"/>
      <c r="AI2" s="247"/>
    </row>
    <row r="3" spans="1:35" x14ac:dyDescent="0.35">
      <c r="A3" s="249"/>
      <c r="B3" s="249"/>
      <c r="C3" s="249"/>
      <c r="D3" s="249"/>
      <c r="E3" s="249"/>
      <c r="F3" s="249"/>
      <c r="G3" s="249"/>
      <c r="H3" s="249"/>
      <c r="I3" s="249"/>
      <c r="J3" s="249"/>
      <c r="K3" s="249"/>
      <c r="L3" s="249"/>
      <c r="M3" s="249"/>
      <c r="N3" s="249"/>
      <c r="O3" s="249"/>
      <c r="P3" s="247"/>
      <c r="Q3" s="247"/>
      <c r="R3" s="247"/>
      <c r="S3" s="247"/>
      <c r="T3" s="247"/>
      <c r="U3" s="247"/>
      <c r="V3" s="247"/>
      <c r="W3" s="247"/>
      <c r="X3" s="247"/>
      <c r="Y3" s="247"/>
      <c r="Z3" s="247"/>
      <c r="AA3" s="247"/>
      <c r="AB3" s="247"/>
      <c r="AC3" s="247"/>
      <c r="AD3" s="247"/>
      <c r="AE3" s="247"/>
      <c r="AF3" s="247"/>
      <c r="AG3" s="247"/>
      <c r="AH3" s="247"/>
      <c r="AI3" s="247"/>
    </row>
    <row r="4" spans="1:35" x14ac:dyDescent="0.35">
      <c r="A4" s="249"/>
      <c r="B4" s="249"/>
      <c r="C4" s="249"/>
      <c r="D4" s="249"/>
      <c r="E4" s="249"/>
      <c r="F4" s="249"/>
      <c r="G4" s="249"/>
      <c r="H4" s="249"/>
      <c r="I4" s="249"/>
      <c r="J4" s="249"/>
      <c r="K4" s="249"/>
      <c r="L4" s="249"/>
      <c r="M4" s="249"/>
      <c r="N4" s="249"/>
      <c r="O4" s="249"/>
      <c r="P4" s="247"/>
      <c r="Q4" s="247"/>
      <c r="R4" s="247"/>
      <c r="S4" s="247"/>
      <c r="T4" s="247"/>
      <c r="U4" s="247"/>
      <c r="V4" s="247"/>
      <c r="W4" s="247"/>
      <c r="X4" s="247"/>
      <c r="Y4" s="247"/>
      <c r="Z4" s="247"/>
      <c r="AA4" s="247"/>
      <c r="AB4" s="247"/>
      <c r="AC4" s="247"/>
      <c r="AD4" s="247"/>
      <c r="AE4" s="247"/>
      <c r="AF4" s="247"/>
      <c r="AG4" s="247"/>
      <c r="AH4" s="247"/>
      <c r="AI4" s="247"/>
    </row>
    <row r="5" spans="1:35" x14ac:dyDescent="0.35">
      <c r="A5" s="249"/>
      <c r="B5" s="249"/>
      <c r="C5" s="249"/>
      <c r="D5" s="249"/>
      <c r="E5" s="249"/>
      <c r="F5" s="249"/>
      <c r="G5" s="249"/>
      <c r="H5" s="249"/>
      <c r="I5" s="249"/>
      <c r="J5" s="249"/>
      <c r="K5" s="249"/>
      <c r="L5" s="249"/>
      <c r="M5" s="249"/>
      <c r="N5" s="249"/>
      <c r="O5" s="249"/>
      <c r="P5" s="247"/>
      <c r="Q5" s="247"/>
      <c r="R5" s="247"/>
      <c r="S5" s="247"/>
      <c r="T5" s="247"/>
      <c r="U5" s="247"/>
      <c r="V5" s="247"/>
      <c r="W5" s="247"/>
      <c r="X5" s="247"/>
      <c r="Y5" s="247"/>
      <c r="Z5" s="247"/>
      <c r="AA5" s="247"/>
      <c r="AB5" s="247"/>
      <c r="AC5" s="247"/>
      <c r="AD5" s="247"/>
      <c r="AE5" s="247"/>
      <c r="AF5" s="247"/>
      <c r="AG5" s="247"/>
      <c r="AH5" s="247"/>
      <c r="AI5" s="247"/>
    </row>
    <row r="6" spans="1:35" x14ac:dyDescent="0.35">
      <c r="A6" s="249"/>
      <c r="B6" s="249"/>
      <c r="C6" s="249"/>
      <c r="D6" s="249"/>
      <c r="E6" s="249"/>
      <c r="F6" s="249"/>
      <c r="G6" s="249"/>
      <c r="H6" s="249"/>
      <c r="I6" s="249"/>
      <c r="J6" s="249"/>
      <c r="K6" s="249"/>
      <c r="L6" s="249"/>
      <c r="M6" s="249"/>
      <c r="N6" s="249"/>
      <c r="O6" s="249"/>
      <c r="P6" s="247"/>
      <c r="Q6" s="247"/>
      <c r="R6" s="247"/>
      <c r="S6" s="247"/>
      <c r="T6" s="247"/>
      <c r="U6" s="247"/>
      <c r="V6" s="247"/>
      <c r="W6" s="247"/>
      <c r="X6" s="247"/>
      <c r="Y6" s="247"/>
      <c r="Z6" s="247"/>
      <c r="AA6" s="247"/>
      <c r="AB6" s="247"/>
      <c r="AC6" s="247"/>
      <c r="AD6" s="247"/>
      <c r="AE6" s="247"/>
      <c r="AF6" s="247"/>
      <c r="AG6" s="247"/>
      <c r="AH6" s="247"/>
      <c r="AI6" s="247"/>
    </row>
    <row r="7" spans="1:35" x14ac:dyDescent="0.35">
      <c r="A7" s="249"/>
      <c r="B7" s="249"/>
      <c r="C7" s="249"/>
      <c r="D7" s="249"/>
      <c r="E7" s="249"/>
      <c r="F7" s="249"/>
      <c r="G7" s="249"/>
      <c r="H7" s="249"/>
      <c r="I7" s="249"/>
      <c r="J7" s="249"/>
      <c r="K7" s="249"/>
      <c r="L7" s="249"/>
      <c r="M7" s="249"/>
      <c r="N7" s="249"/>
      <c r="O7" s="249"/>
      <c r="P7" s="247"/>
      <c r="Q7" s="247"/>
      <c r="R7" s="247"/>
      <c r="S7" s="247"/>
      <c r="T7" s="247"/>
      <c r="U7" s="247"/>
      <c r="V7" s="247"/>
      <c r="W7" s="247"/>
      <c r="X7" s="247"/>
      <c r="Y7" s="247"/>
      <c r="Z7" s="247"/>
      <c r="AA7" s="247"/>
      <c r="AB7" s="247"/>
      <c r="AC7" s="247"/>
      <c r="AD7" s="247"/>
      <c r="AE7" s="247"/>
      <c r="AF7" s="247"/>
      <c r="AG7" s="247"/>
      <c r="AH7" s="247"/>
      <c r="AI7" s="247"/>
    </row>
    <row r="8" spans="1:35" x14ac:dyDescent="0.35">
      <c r="A8" s="249"/>
      <c r="B8" s="249"/>
      <c r="C8" s="249"/>
      <c r="D8" s="249"/>
      <c r="E8" s="249"/>
      <c r="F8" s="249"/>
      <c r="G8" s="249"/>
      <c r="H8" s="249"/>
      <c r="I8" s="249"/>
      <c r="J8" s="249"/>
      <c r="K8" s="249"/>
      <c r="L8" s="249"/>
      <c r="M8" s="249"/>
      <c r="N8" s="249"/>
      <c r="O8" s="249"/>
      <c r="P8" s="247"/>
      <c r="Q8" s="247"/>
      <c r="R8" s="247"/>
      <c r="S8" s="247"/>
      <c r="T8" s="247"/>
      <c r="U8" s="247"/>
      <c r="V8" s="247"/>
      <c r="W8" s="247"/>
      <c r="X8" s="247"/>
      <c r="Y8" s="247"/>
      <c r="Z8" s="247"/>
      <c r="AA8" s="247"/>
      <c r="AB8" s="247"/>
      <c r="AC8" s="247"/>
      <c r="AD8" s="247"/>
      <c r="AE8" s="247"/>
      <c r="AF8" s="247"/>
      <c r="AG8" s="247"/>
      <c r="AH8" s="247"/>
      <c r="AI8" s="247"/>
    </row>
    <row r="9" spans="1:35" x14ac:dyDescent="0.35">
      <c r="A9" s="249"/>
      <c r="B9" s="249"/>
      <c r="C9" s="249"/>
      <c r="D9" s="249"/>
      <c r="E9" s="249"/>
      <c r="F9" s="249"/>
      <c r="G9" s="249"/>
      <c r="H9" s="249"/>
      <c r="I9" s="249"/>
      <c r="J9" s="249"/>
      <c r="K9" s="249"/>
      <c r="L9" s="249"/>
      <c r="M9" s="249"/>
      <c r="N9" s="249"/>
      <c r="O9" s="249"/>
      <c r="P9" s="247"/>
      <c r="Q9" s="247"/>
      <c r="R9" s="247"/>
      <c r="S9" s="247"/>
      <c r="T9" s="247"/>
      <c r="U9" s="247"/>
      <c r="V9" s="247"/>
      <c r="W9" s="247"/>
      <c r="X9" s="247"/>
      <c r="Y9" s="247"/>
      <c r="Z9" s="247"/>
      <c r="AA9" s="247"/>
      <c r="AB9" s="247"/>
      <c r="AC9" s="247"/>
      <c r="AD9" s="247"/>
      <c r="AE9" s="247"/>
      <c r="AF9" s="247"/>
      <c r="AG9" s="247"/>
      <c r="AH9" s="247"/>
      <c r="AI9" s="247"/>
    </row>
    <row r="10" spans="1:35" x14ac:dyDescent="0.35">
      <c r="A10" s="249"/>
      <c r="B10" s="249"/>
      <c r="C10" s="249"/>
      <c r="D10" s="249"/>
      <c r="E10" s="249"/>
      <c r="F10" s="249"/>
      <c r="G10" s="249"/>
      <c r="H10" s="249"/>
      <c r="I10" s="249"/>
      <c r="J10" s="249"/>
      <c r="K10" s="249"/>
      <c r="L10" s="249"/>
      <c r="M10" s="249"/>
      <c r="N10" s="249"/>
      <c r="O10" s="249"/>
      <c r="P10" s="247"/>
      <c r="Q10" s="247"/>
      <c r="R10" s="247"/>
      <c r="S10" s="247"/>
      <c r="T10" s="247"/>
      <c r="U10" s="247"/>
      <c r="V10" s="247"/>
      <c r="W10" s="247"/>
      <c r="X10" s="247"/>
      <c r="Y10" s="247"/>
      <c r="Z10" s="247"/>
      <c r="AA10" s="247"/>
      <c r="AB10" s="247"/>
      <c r="AC10" s="247"/>
      <c r="AD10" s="247"/>
      <c r="AE10" s="247"/>
      <c r="AF10" s="247"/>
      <c r="AG10" s="247"/>
      <c r="AH10" s="247"/>
      <c r="AI10" s="247"/>
    </row>
    <row r="11" spans="1:35" x14ac:dyDescent="0.35">
      <c r="A11" s="249"/>
      <c r="B11" s="249"/>
      <c r="C11" s="249"/>
      <c r="D11" s="249"/>
      <c r="E11" s="249"/>
      <c r="F11" s="249"/>
      <c r="G11" s="249"/>
      <c r="H11" s="249"/>
      <c r="I11" s="249"/>
      <c r="J11" s="249"/>
      <c r="K11" s="249"/>
      <c r="L11" s="249"/>
      <c r="M11" s="249"/>
      <c r="N11" s="249"/>
      <c r="O11" s="249"/>
      <c r="P11" s="247"/>
      <c r="Q11" s="247"/>
      <c r="R11" s="247"/>
      <c r="S11" s="247"/>
      <c r="T11" s="247"/>
      <c r="U11" s="247"/>
      <c r="V11" s="247"/>
      <c r="W11" s="247"/>
      <c r="X11" s="247"/>
      <c r="Y11" s="247"/>
      <c r="Z11" s="247"/>
      <c r="AA11" s="247"/>
      <c r="AB11" s="247"/>
      <c r="AC11" s="247"/>
      <c r="AD11" s="247"/>
      <c r="AE11" s="247"/>
      <c r="AF11" s="247"/>
      <c r="AG11" s="247"/>
      <c r="AH11" s="247"/>
      <c r="AI11" s="247"/>
    </row>
    <row r="12" spans="1:35" x14ac:dyDescent="0.35">
      <c r="A12" s="249"/>
      <c r="B12" s="249"/>
      <c r="C12" s="249"/>
      <c r="D12" s="249"/>
      <c r="E12" s="249"/>
      <c r="F12" s="249"/>
      <c r="G12" s="249"/>
      <c r="H12" s="249"/>
      <c r="I12" s="249"/>
      <c r="J12" s="249"/>
      <c r="K12" s="249"/>
      <c r="L12" s="249"/>
      <c r="M12" s="249"/>
      <c r="N12" s="249"/>
      <c r="O12" s="249"/>
      <c r="P12" s="247"/>
      <c r="Q12" s="247"/>
      <c r="R12" s="247"/>
      <c r="S12" s="247"/>
      <c r="T12" s="247"/>
      <c r="U12" s="247"/>
      <c r="V12" s="247"/>
      <c r="W12" s="247"/>
      <c r="X12" s="247"/>
      <c r="Y12" s="247"/>
      <c r="Z12" s="247"/>
      <c r="AA12" s="247"/>
      <c r="AB12" s="247"/>
      <c r="AC12" s="247"/>
      <c r="AD12" s="247"/>
      <c r="AE12" s="247"/>
      <c r="AF12" s="247"/>
      <c r="AG12" s="247"/>
      <c r="AH12" s="247"/>
      <c r="AI12" s="247"/>
    </row>
    <row r="13" spans="1:35" x14ac:dyDescent="0.35">
      <c r="A13" s="249"/>
      <c r="B13" s="249"/>
      <c r="C13" s="249"/>
      <c r="D13" s="249"/>
      <c r="E13" s="249"/>
      <c r="F13" s="249"/>
      <c r="G13" s="249"/>
      <c r="H13" s="249"/>
      <c r="I13" s="249"/>
      <c r="J13" s="249"/>
      <c r="K13" s="249"/>
      <c r="L13" s="249"/>
      <c r="M13" s="249"/>
      <c r="N13" s="249"/>
      <c r="O13" s="249"/>
      <c r="P13" s="247"/>
      <c r="Q13" s="247"/>
      <c r="R13" s="247"/>
      <c r="S13" s="247"/>
      <c r="T13" s="247"/>
      <c r="U13" s="247"/>
      <c r="V13" s="247"/>
      <c r="W13" s="247"/>
      <c r="X13" s="247"/>
      <c r="Y13" s="247"/>
      <c r="Z13" s="247"/>
      <c r="AA13" s="247"/>
      <c r="AB13" s="247"/>
      <c r="AC13" s="247"/>
      <c r="AD13" s="247"/>
      <c r="AE13" s="247"/>
      <c r="AF13" s="247"/>
      <c r="AG13" s="247"/>
      <c r="AH13" s="247"/>
      <c r="AI13" s="247"/>
    </row>
    <row r="14" spans="1:35" x14ac:dyDescent="0.35">
      <c r="A14" s="249"/>
      <c r="B14" s="249"/>
      <c r="C14" s="249"/>
      <c r="D14" s="249"/>
      <c r="E14" s="249"/>
      <c r="F14" s="249"/>
      <c r="G14" s="249"/>
      <c r="H14" s="249"/>
      <c r="I14" s="249"/>
      <c r="J14" s="249"/>
      <c r="K14" s="249"/>
      <c r="L14" s="249"/>
      <c r="M14" s="249"/>
      <c r="N14" s="249"/>
      <c r="O14" s="249"/>
      <c r="P14" s="247"/>
      <c r="Q14" s="247"/>
      <c r="R14" s="247"/>
      <c r="S14" s="247"/>
      <c r="T14" s="247"/>
      <c r="U14" s="247"/>
      <c r="V14" s="247"/>
      <c r="W14" s="247"/>
      <c r="X14" s="247"/>
      <c r="Y14" s="247"/>
      <c r="Z14" s="247"/>
      <c r="AA14" s="247"/>
      <c r="AB14" s="247"/>
      <c r="AC14" s="247"/>
      <c r="AD14" s="247"/>
      <c r="AE14" s="247"/>
      <c r="AF14" s="247"/>
      <c r="AG14" s="247"/>
      <c r="AH14" s="247"/>
      <c r="AI14" s="247"/>
    </row>
    <row r="15" spans="1:35" x14ac:dyDescent="0.35">
      <c r="A15" s="249"/>
      <c r="B15" s="249"/>
      <c r="C15" s="249"/>
      <c r="D15" s="249"/>
      <c r="E15" s="249"/>
      <c r="F15" s="249"/>
      <c r="G15" s="249"/>
      <c r="H15" s="249"/>
      <c r="I15" s="249"/>
      <c r="J15" s="249"/>
      <c r="K15" s="249"/>
      <c r="L15" s="249"/>
      <c r="M15" s="249"/>
      <c r="N15" s="249"/>
      <c r="O15" s="249"/>
      <c r="P15" s="247"/>
      <c r="Q15" s="247"/>
      <c r="R15" s="247"/>
      <c r="S15" s="247"/>
      <c r="T15" s="247"/>
      <c r="U15" s="247"/>
      <c r="V15" s="247"/>
      <c r="W15" s="247"/>
      <c r="X15" s="247"/>
      <c r="Y15" s="247"/>
      <c r="Z15" s="247"/>
      <c r="AA15" s="247"/>
      <c r="AB15" s="247"/>
      <c r="AC15" s="247"/>
      <c r="AD15" s="247"/>
      <c r="AE15" s="247"/>
      <c r="AF15" s="247"/>
      <c r="AG15" s="247"/>
      <c r="AH15" s="247"/>
      <c r="AI15" s="247"/>
    </row>
    <row r="16" spans="1:35" x14ac:dyDescent="0.35">
      <c r="A16" s="249"/>
      <c r="B16" s="249"/>
      <c r="C16" s="249"/>
      <c r="D16" s="249"/>
      <c r="E16" s="249"/>
      <c r="F16" s="249"/>
      <c r="G16" s="249"/>
      <c r="H16" s="249"/>
      <c r="I16" s="249"/>
      <c r="J16" s="249"/>
      <c r="K16" s="249"/>
      <c r="L16" s="249"/>
      <c r="M16" s="249"/>
      <c r="N16" s="249"/>
      <c r="O16" s="249"/>
      <c r="P16" s="247"/>
      <c r="Q16" s="247"/>
      <c r="R16" s="247"/>
      <c r="S16" s="247"/>
      <c r="T16" s="247"/>
      <c r="U16" s="247"/>
      <c r="V16" s="247"/>
      <c r="W16" s="247"/>
      <c r="X16" s="247"/>
      <c r="Y16" s="247"/>
      <c r="Z16" s="247"/>
      <c r="AA16" s="247"/>
      <c r="AB16" s="247"/>
      <c r="AC16" s="247"/>
      <c r="AD16" s="247"/>
      <c r="AE16" s="247"/>
      <c r="AF16" s="247"/>
      <c r="AG16" s="247"/>
      <c r="AH16" s="247"/>
      <c r="AI16" s="247"/>
    </row>
    <row r="17" spans="1:35" x14ac:dyDescent="0.35">
      <c r="A17" s="249"/>
      <c r="B17" s="249"/>
      <c r="C17" s="249"/>
      <c r="D17" s="249"/>
      <c r="E17" s="249"/>
      <c r="F17" s="249"/>
      <c r="G17" s="249"/>
      <c r="H17" s="249"/>
      <c r="I17" s="249"/>
      <c r="J17" s="249"/>
      <c r="K17" s="249"/>
      <c r="L17" s="249"/>
      <c r="M17" s="249"/>
      <c r="N17" s="249"/>
      <c r="O17" s="249"/>
      <c r="P17" s="247"/>
      <c r="Q17" s="247"/>
      <c r="R17" s="247"/>
      <c r="S17" s="247"/>
      <c r="T17" s="247"/>
      <c r="U17" s="247"/>
      <c r="V17" s="247"/>
      <c r="W17" s="247"/>
      <c r="X17" s="247"/>
      <c r="Y17" s="247"/>
      <c r="Z17" s="247"/>
      <c r="AA17" s="247"/>
      <c r="AB17" s="247"/>
      <c r="AC17" s="247"/>
      <c r="AD17" s="247"/>
      <c r="AE17" s="247"/>
      <c r="AF17" s="247"/>
      <c r="AG17" s="247"/>
      <c r="AH17" s="247"/>
      <c r="AI17" s="247"/>
    </row>
    <row r="18" spans="1:35" x14ac:dyDescent="0.35">
      <c r="A18" s="249"/>
      <c r="B18" s="249"/>
      <c r="C18" s="249"/>
      <c r="D18" s="249"/>
      <c r="E18" s="249"/>
      <c r="F18" s="249"/>
      <c r="G18" s="249"/>
      <c r="H18" s="249"/>
      <c r="I18" s="249"/>
      <c r="J18" s="249"/>
      <c r="K18" s="249"/>
      <c r="L18" s="249"/>
      <c r="M18" s="249"/>
      <c r="N18" s="249"/>
      <c r="O18" s="249"/>
      <c r="P18" s="247"/>
      <c r="Q18" s="247"/>
      <c r="R18" s="247"/>
      <c r="S18" s="247"/>
      <c r="T18" s="247"/>
      <c r="U18" s="247"/>
      <c r="V18" s="247"/>
      <c r="W18" s="247"/>
      <c r="X18" s="247"/>
      <c r="Y18" s="247"/>
      <c r="Z18" s="247"/>
      <c r="AA18" s="247"/>
      <c r="AB18" s="247"/>
      <c r="AC18" s="247"/>
      <c r="AD18" s="247"/>
      <c r="AE18" s="247"/>
      <c r="AF18" s="247"/>
      <c r="AG18" s="247"/>
      <c r="AH18" s="247"/>
      <c r="AI18" s="247"/>
    </row>
    <row r="19" spans="1:35" x14ac:dyDescent="0.35">
      <c r="A19" s="249"/>
      <c r="B19" s="249"/>
      <c r="C19" s="249"/>
      <c r="D19" s="249"/>
      <c r="E19" s="249"/>
      <c r="F19" s="249"/>
      <c r="G19" s="249"/>
      <c r="H19" s="249"/>
      <c r="I19" s="249"/>
      <c r="J19" s="249"/>
      <c r="K19" s="249"/>
      <c r="L19" s="249"/>
      <c r="M19" s="249"/>
      <c r="N19" s="249"/>
      <c r="O19" s="249"/>
      <c r="P19" s="247"/>
      <c r="Q19" s="247"/>
      <c r="R19" s="247"/>
      <c r="S19" s="247"/>
      <c r="T19" s="247"/>
      <c r="U19" s="247"/>
      <c r="V19" s="247"/>
      <c r="W19" s="247"/>
      <c r="X19" s="247"/>
      <c r="Y19" s="247"/>
      <c r="Z19" s="247"/>
      <c r="AA19" s="247"/>
      <c r="AB19" s="247"/>
      <c r="AC19" s="247"/>
      <c r="AD19" s="247"/>
      <c r="AE19" s="247"/>
      <c r="AF19" s="247"/>
      <c r="AG19" s="247"/>
      <c r="AH19" s="247"/>
      <c r="AI19" s="247"/>
    </row>
    <row r="20" spans="1:35" x14ac:dyDescent="0.35">
      <c r="A20" s="249"/>
      <c r="B20" s="249"/>
      <c r="C20" s="249"/>
      <c r="D20" s="249"/>
      <c r="E20" s="249"/>
      <c r="F20" s="249"/>
      <c r="G20" s="249"/>
      <c r="H20" s="249"/>
      <c r="I20" s="249"/>
      <c r="J20" s="249"/>
      <c r="K20" s="249"/>
      <c r="L20" s="249"/>
      <c r="M20" s="249"/>
      <c r="N20" s="249"/>
      <c r="O20" s="249"/>
      <c r="P20" s="247"/>
      <c r="Q20" s="247"/>
      <c r="R20" s="247"/>
      <c r="S20" s="247"/>
      <c r="T20" s="247"/>
      <c r="U20" s="247"/>
      <c r="V20" s="247"/>
      <c r="W20" s="247"/>
      <c r="X20" s="247"/>
      <c r="Y20" s="247"/>
      <c r="Z20" s="247"/>
      <c r="AA20" s="247"/>
      <c r="AB20" s="247"/>
      <c r="AC20" s="247"/>
      <c r="AD20" s="247"/>
      <c r="AE20" s="247"/>
      <c r="AF20" s="247"/>
      <c r="AG20" s="247"/>
      <c r="AH20" s="247"/>
      <c r="AI20" s="247"/>
    </row>
    <row r="21" spans="1:35" x14ac:dyDescent="0.35">
      <c r="A21" s="249"/>
      <c r="B21" s="249"/>
      <c r="C21" s="249"/>
      <c r="D21" s="249"/>
      <c r="E21" s="249"/>
      <c r="F21" s="249"/>
      <c r="G21" s="249"/>
      <c r="H21" s="249"/>
      <c r="I21" s="249"/>
      <c r="J21" s="249"/>
      <c r="K21" s="249"/>
      <c r="L21" s="249"/>
      <c r="M21" s="249"/>
      <c r="N21" s="249"/>
      <c r="O21" s="249"/>
      <c r="P21" s="247"/>
      <c r="Q21" s="247"/>
      <c r="R21" s="247"/>
      <c r="S21" s="247"/>
      <c r="T21" s="247"/>
      <c r="U21" s="247"/>
      <c r="V21" s="247"/>
      <c r="W21" s="247"/>
      <c r="X21" s="247"/>
      <c r="Y21" s="247"/>
      <c r="Z21" s="247"/>
      <c r="AA21" s="247"/>
      <c r="AB21" s="247"/>
      <c r="AC21" s="247"/>
      <c r="AD21" s="247"/>
      <c r="AE21" s="247"/>
      <c r="AF21" s="247"/>
      <c r="AG21" s="247"/>
      <c r="AH21" s="247"/>
      <c r="AI21" s="247"/>
    </row>
    <row r="22" spans="1:35" x14ac:dyDescent="0.35">
      <c r="A22" s="249"/>
      <c r="B22" s="249"/>
      <c r="C22" s="249"/>
      <c r="D22" s="249"/>
      <c r="E22" s="249"/>
      <c r="F22" s="249"/>
      <c r="G22" s="249"/>
      <c r="H22" s="249"/>
      <c r="I22" s="249"/>
      <c r="J22" s="249"/>
      <c r="K22" s="249"/>
      <c r="L22" s="249"/>
      <c r="M22" s="249"/>
      <c r="N22" s="249"/>
      <c r="O22" s="249"/>
      <c r="P22" s="247"/>
      <c r="Q22" s="247"/>
      <c r="R22" s="247"/>
      <c r="S22" s="247"/>
      <c r="T22" s="247"/>
      <c r="U22" s="247"/>
      <c r="V22" s="247"/>
      <c r="W22" s="247"/>
      <c r="X22" s="247"/>
      <c r="Y22" s="247"/>
      <c r="Z22" s="247"/>
      <c r="AA22" s="247"/>
      <c r="AB22" s="247"/>
      <c r="AC22" s="247"/>
      <c r="AD22" s="247"/>
      <c r="AE22" s="247"/>
      <c r="AF22" s="247"/>
      <c r="AG22" s="247"/>
      <c r="AH22" s="247"/>
      <c r="AI22" s="247"/>
    </row>
    <row r="23" spans="1:35" x14ac:dyDescent="0.35">
      <c r="A23" s="249"/>
      <c r="B23" s="249"/>
      <c r="C23" s="249"/>
      <c r="D23" s="249"/>
      <c r="E23" s="249"/>
      <c r="F23" s="249"/>
      <c r="G23" s="249"/>
      <c r="H23" s="249"/>
      <c r="I23" s="249"/>
      <c r="J23" s="249"/>
      <c r="K23" s="249"/>
      <c r="L23" s="249"/>
      <c r="M23" s="249"/>
      <c r="N23" s="249"/>
      <c r="O23" s="249"/>
      <c r="P23" s="247"/>
      <c r="Q23" s="247"/>
      <c r="R23" s="247"/>
      <c r="S23" s="247"/>
      <c r="T23" s="247"/>
      <c r="U23" s="247"/>
      <c r="V23" s="247"/>
      <c r="W23" s="247"/>
      <c r="X23" s="247"/>
      <c r="Y23" s="247"/>
      <c r="Z23" s="247"/>
      <c r="AA23" s="247"/>
      <c r="AB23" s="247"/>
      <c r="AC23" s="247"/>
      <c r="AD23" s="247"/>
      <c r="AE23" s="247"/>
      <c r="AF23" s="247"/>
      <c r="AG23" s="247"/>
      <c r="AH23" s="247"/>
      <c r="AI23" s="247"/>
    </row>
    <row r="24" spans="1:35" x14ac:dyDescent="0.35">
      <c r="A24" s="249"/>
      <c r="B24" s="249"/>
      <c r="C24" s="249"/>
      <c r="D24" s="249"/>
      <c r="E24" s="249"/>
      <c r="F24" s="249"/>
      <c r="G24" s="249"/>
      <c r="H24" s="249"/>
      <c r="I24" s="249"/>
      <c r="J24" s="249"/>
      <c r="K24" s="249"/>
      <c r="L24" s="249"/>
      <c r="M24" s="249"/>
      <c r="N24" s="249"/>
      <c r="O24" s="249"/>
      <c r="P24" s="247"/>
      <c r="Q24" s="247"/>
      <c r="R24" s="247"/>
      <c r="S24" s="247"/>
      <c r="T24" s="247"/>
      <c r="U24" s="247"/>
      <c r="V24" s="247"/>
      <c r="W24" s="247"/>
      <c r="X24" s="247"/>
      <c r="Y24" s="247"/>
      <c r="Z24" s="247"/>
      <c r="AA24" s="247"/>
      <c r="AB24" s="247"/>
      <c r="AC24" s="247"/>
      <c r="AD24" s="247"/>
      <c r="AE24" s="247"/>
      <c r="AF24" s="247"/>
      <c r="AG24" s="247"/>
      <c r="AH24" s="247"/>
      <c r="AI24" s="247"/>
    </row>
    <row r="25" spans="1:35" x14ac:dyDescent="0.35">
      <c r="A25" s="249"/>
      <c r="B25" s="249"/>
      <c r="C25" s="249"/>
      <c r="D25" s="249"/>
      <c r="E25" s="249"/>
      <c r="F25" s="249"/>
      <c r="G25" s="249"/>
      <c r="H25" s="249"/>
      <c r="I25" s="249"/>
      <c r="J25" s="249"/>
      <c r="K25" s="249"/>
      <c r="L25" s="249"/>
      <c r="M25" s="249"/>
      <c r="N25" s="249"/>
      <c r="O25" s="249"/>
      <c r="P25" s="247"/>
      <c r="Q25" s="247"/>
      <c r="R25" s="247"/>
      <c r="S25" s="247"/>
      <c r="T25" s="247"/>
      <c r="U25" s="247"/>
      <c r="V25" s="247"/>
      <c r="W25" s="247"/>
      <c r="X25" s="247"/>
      <c r="Y25" s="247"/>
      <c r="Z25" s="247"/>
      <c r="AA25" s="247"/>
      <c r="AB25" s="247"/>
      <c r="AC25" s="247"/>
      <c r="AD25" s="247"/>
      <c r="AE25" s="247"/>
      <c r="AF25" s="247"/>
      <c r="AG25" s="247"/>
      <c r="AH25" s="247"/>
      <c r="AI25" s="247"/>
    </row>
    <row r="26" spans="1:35" x14ac:dyDescent="0.35">
      <c r="A26" s="288"/>
      <c r="B26" s="288"/>
      <c r="C26" s="288"/>
      <c r="D26" s="288"/>
      <c r="E26" s="288"/>
      <c r="F26" s="288"/>
      <c r="G26" s="288"/>
      <c r="H26" s="288"/>
      <c r="I26" s="288"/>
      <c r="J26" s="288"/>
      <c r="K26" s="288"/>
      <c r="L26" s="288"/>
      <c r="M26" s="288"/>
      <c r="N26" s="288"/>
      <c r="O26" s="288"/>
      <c r="P26" s="247"/>
      <c r="Q26" s="247"/>
      <c r="R26" s="247"/>
      <c r="S26" s="247"/>
      <c r="T26" s="247"/>
      <c r="U26" s="247"/>
      <c r="V26" s="247"/>
      <c r="W26" s="247"/>
      <c r="X26" s="247"/>
      <c r="Y26" s="247"/>
      <c r="Z26" s="247"/>
      <c r="AA26" s="247"/>
      <c r="AB26" s="247"/>
      <c r="AC26" s="247"/>
      <c r="AD26" s="247"/>
      <c r="AE26" s="247"/>
      <c r="AF26" s="247"/>
      <c r="AG26" s="247"/>
      <c r="AH26" s="247"/>
      <c r="AI26" s="247"/>
    </row>
    <row r="27" spans="1:35" x14ac:dyDescent="0.35">
      <c r="A27" s="249"/>
      <c r="B27" s="249"/>
      <c r="C27" s="249"/>
      <c r="D27" s="249"/>
      <c r="E27" s="249"/>
      <c r="F27" s="249"/>
      <c r="G27" s="249"/>
      <c r="H27" s="249"/>
      <c r="I27" s="249"/>
      <c r="J27" s="249"/>
      <c r="K27" s="249"/>
      <c r="L27" s="249"/>
      <c r="M27" s="249"/>
      <c r="N27" s="249"/>
      <c r="O27" s="249"/>
      <c r="P27" s="247"/>
      <c r="Q27" s="247"/>
      <c r="R27" s="247"/>
      <c r="S27" s="247"/>
      <c r="T27" s="247"/>
      <c r="U27" s="247"/>
      <c r="V27" s="247"/>
      <c r="W27" s="247"/>
      <c r="X27" s="247"/>
      <c r="Y27" s="247"/>
      <c r="Z27" s="247"/>
      <c r="AA27" s="247"/>
      <c r="AB27" s="247"/>
      <c r="AC27" s="247"/>
      <c r="AD27" s="247"/>
      <c r="AE27" s="247"/>
      <c r="AF27" s="247"/>
      <c r="AG27" s="247"/>
      <c r="AH27" s="247"/>
      <c r="AI27" s="247"/>
    </row>
    <row r="28" spans="1:35" x14ac:dyDescent="0.35">
      <c r="A28" s="249"/>
      <c r="B28" s="249"/>
      <c r="C28" s="249"/>
      <c r="D28" s="249"/>
      <c r="E28" s="249"/>
      <c r="F28" s="249"/>
      <c r="G28" s="249"/>
      <c r="H28" s="249"/>
      <c r="I28" s="249"/>
      <c r="J28" s="249"/>
      <c r="K28" s="249"/>
      <c r="L28" s="249"/>
      <c r="M28" s="249"/>
      <c r="N28" s="249"/>
      <c r="O28" s="249"/>
      <c r="P28" s="247"/>
      <c r="Q28" s="247"/>
      <c r="R28" s="247"/>
      <c r="S28" s="247"/>
      <c r="T28" s="247"/>
      <c r="U28" s="247"/>
      <c r="V28" s="247"/>
      <c r="W28" s="247"/>
      <c r="X28" s="247"/>
      <c r="Y28" s="247"/>
      <c r="Z28" s="247"/>
      <c r="AA28" s="247"/>
      <c r="AB28" s="247"/>
      <c r="AC28" s="247"/>
      <c r="AD28" s="247"/>
      <c r="AE28" s="247"/>
      <c r="AF28" s="247"/>
      <c r="AG28" s="247"/>
      <c r="AH28" s="247"/>
      <c r="AI28" s="247"/>
    </row>
    <row r="29" spans="1:35" x14ac:dyDescent="0.35">
      <c r="A29" s="249"/>
      <c r="B29" s="249"/>
      <c r="C29" s="249"/>
      <c r="D29" s="249"/>
      <c r="E29" s="249"/>
      <c r="F29" s="249"/>
      <c r="G29" s="249"/>
      <c r="H29" s="249"/>
      <c r="I29" s="249"/>
      <c r="J29" s="249"/>
      <c r="K29" s="249"/>
      <c r="L29" s="249"/>
      <c r="M29" s="249"/>
      <c r="N29" s="249"/>
      <c r="O29" s="249"/>
      <c r="P29" s="247"/>
      <c r="Q29" s="247"/>
      <c r="R29" s="247"/>
      <c r="S29" s="247"/>
      <c r="T29" s="247"/>
      <c r="U29" s="247"/>
      <c r="V29" s="247"/>
      <c r="W29" s="247"/>
      <c r="X29" s="247"/>
      <c r="Y29" s="247"/>
      <c r="Z29" s="247"/>
      <c r="AA29" s="247"/>
      <c r="AB29" s="247"/>
      <c r="AC29" s="247"/>
      <c r="AD29" s="247"/>
      <c r="AE29" s="247"/>
      <c r="AF29" s="247"/>
      <c r="AG29" s="247"/>
      <c r="AH29" s="247"/>
      <c r="AI29" s="247"/>
    </row>
    <row r="30" spans="1:35" x14ac:dyDescent="0.35">
      <c r="A30" s="249"/>
      <c r="B30" s="249"/>
      <c r="C30" s="249"/>
      <c r="D30" s="249"/>
      <c r="E30" s="249"/>
      <c r="F30" s="249"/>
      <c r="G30" s="249"/>
      <c r="H30" s="249"/>
      <c r="I30" s="249"/>
      <c r="J30" s="249"/>
      <c r="K30" s="249"/>
      <c r="L30" s="249"/>
      <c r="M30" s="249"/>
      <c r="N30" s="249"/>
      <c r="O30" s="249"/>
      <c r="P30" s="247"/>
      <c r="Q30" s="247"/>
      <c r="R30" s="247"/>
      <c r="S30" s="247"/>
      <c r="T30" s="247"/>
      <c r="U30" s="247"/>
      <c r="V30" s="247"/>
      <c r="W30" s="247"/>
      <c r="X30" s="247"/>
      <c r="Y30" s="247"/>
      <c r="Z30" s="247"/>
      <c r="AA30" s="247"/>
      <c r="AB30" s="247"/>
      <c r="AC30" s="247"/>
      <c r="AD30" s="247"/>
      <c r="AE30" s="247"/>
      <c r="AF30" s="247"/>
      <c r="AG30" s="247"/>
      <c r="AH30" s="247"/>
      <c r="AI30" s="247"/>
    </row>
    <row r="31" spans="1:35" x14ac:dyDescent="0.35">
      <c r="A31" s="249"/>
      <c r="B31" s="249"/>
      <c r="C31" s="249"/>
      <c r="D31" s="249"/>
      <c r="E31" s="249"/>
      <c r="F31" s="249"/>
      <c r="G31" s="249"/>
      <c r="H31" s="249"/>
      <c r="I31" s="249"/>
      <c r="J31" s="249"/>
      <c r="K31" s="249"/>
      <c r="L31" s="249"/>
      <c r="M31" s="249"/>
      <c r="N31" s="249"/>
      <c r="O31" s="249"/>
      <c r="P31" s="247"/>
      <c r="Q31" s="247"/>
      <c r="R31" s="247"/>
      <c r="S31" s="247"/>
      <c r="T31" s="247"/>
      <c r="U31" s="247"/>
      <c r="V31" s="247"/>
      <c r="W31" s="247"/>
      <c r="X31" s="247"/>
      <c r="Y31" s="247"/>
      <c r="Z31" s="247"/>
      <c r="AA31" s="247"/>
      <c r="AB31" s="247"/>
      <c r="AC31" s="247"/>
      <c r="AD31" s="247"/>
      <c r="AE31" s="247"/>
      <c r="AF31" s="247"/>
      <c r="AG31" s="247"/>
      <c r="AH31" s="247"/>
      <c r="AI31" s="247"/>
    </row>
    <row r="32" spans="1:35" x14ac:dyDescent="0.35">
      <c r="A32" s="249"/>
      <c r="B32" s="249"/>
      <c r="C32" s="249"/>
      <c r="D32" s="249"/>
      <c r="E32" s="249"/>
      <c r="F32" s="249"/>
      <c r="G32" s="249"/>
      <c r="H32" s="249"/>
      <c r="I32" s="249"/>
      <c r="J32" s="249"/>
      <c r="K32" s="249"/>
      <c r="L32" s="249"/>
      <c r="M32" s="249"/>
      <c r="N32" s="249"/>
      <c r="O32" s="249"/>
      <c r="P32" s="247"/>
      <c r="Q32" s="247"/>
      <c r="R32" s="247"/>
      <c r="S32" s="247"/>
      <c r="T32" s="247"/>
      <c r="U32" s="247"/>
      <c r="V32" s="247"/>
      <c r="W32" s="247"/>
      <c r="X32" s="247"/>
      <c r="Y32" s="247"/>
      <c r="Z32" s="247"/>
      <c r="AA32" s="247"/>
      <c r="AB32" s="247"/>
      <c r="AC32" s="247"/>
      <c r="AD32" s="247"/>
      <c r="AE32" s="247"/>
      <c r="AF32" s="247"/>
      <c r="AG32" s="247"/>
      <c r="AH32" s="247"/>
      <c r="AI32" s="247"/>
    </row>
    <row r="33" spans="1:35" x14ac:dyDescent="0.35">
      <c r="A33" s="249"/>
      <c r="B33" s="249"/>
      <c r="C33" s="249"/>
      <c r="D33" s="249"/>
      <c r="E33" s="249"/>
      <c r="F33" s="249"/>
      <c r="G33" s="249"/>
      <c r="H33" s="249"/>
      <c r="I33" s="249"/>
      <c r="J33" s="249"/>
      <c r="K33" s="249"/>
      <c r="L33" s="249"/>
      <c r="M33" s="249"/>
      <c r="N33" s="249"/>
      <c r="O33" s="249"/>
      <c r="P33" s="247"/>
      <c r="Q33" s="247"/>
      <c r="R33" s="247"/>
      <c r="S33" s="247"/>
      <c r="T33" s="247"/>
      <c r="U33" s="247"/>
      <c r="V33" s="247"/>
      <c r="W33" s="247"/>
      <c r="X33" s="247"/>
      <c r="Y33" s="247"/>
      <c r="Z33" s="247"/>
      <c r="AA33" s="247"/>
      <c r="AB33" s="247"/>
      <c r="AC33" s="247"/>
      <c r="AD33" s="247"/>
      <c r="AE33" s="247"/>
      <c r="AF33" s="247"/>
      <c r="AG33" s="247"/>
      <c r="AH33" s="247"/>
      <c r="AI33" s="247"/>
    </row>
    <row r="34" spans="1:35" x14ac:dyDescent="0.35">
      <c r="A34" s="249"/>
      <c r="B34" s="249"/>
      <c r="C34" s="249"/>
      <c r="D34" s="249"/>
      <c r="E34" s="249"/>
      <c r="F34" s="249"/>
      <c r="G34" s="249"/>
      <c r="H34" s="249"/>
      <c r="I34" s="249"/>
      <c r="J34" s="249"/>
      <c r="K34" s="249"/>
      <c r="L34" s="249"/>
      <c r="M34" s="249"/>
      <c r="N34" s="249"/>
      <c r="O34" s="249"/>
      <c r="P34" s="247"/>
      <c r="Q34" s="247"/>
      <c r="R34" s="247"/>
      <c r="S34" s="247"/>
      <c r="T34" s="247"/>
      <c r="U34" s="247"/>
      <c r="V34" s="247"/>
      <c r="W34" s="247"/>
      <c r="X34" s="247"/>
      <c r="Y34" s="247"/>
      <c r="Z34" s="247"/>
      <c r="AA34" s="247"/>
      <c r="AB34" s="247"/>
      <c r="AC34" s="247"/>
      <c r="AD34" s="247"/>
      <c r="AE34" s="247"/>
      <c r="AF34" s="247"/>
      <c r="AG34" s="247"/>
      <c r="AH34" s="247"/>
      <c r="AI34" s="247"/>
    </row>
    <row r="35" spans="1:35" x14ac:dyDescent="0.35">
      <c r="A35" s="249"/>
      <c r="B35" s="249"/>
      <c r="C35" s="249"/>
      <c r="D35" s="249"/>
      <c r="E35" s="249"/>
      <c r="F35" s="249"/>
      <c r="G35" s="249"/>
      <c r="H35" s="249"/>
      <c r="I35" s="249"/>
      <c r="J35" s="249"/>
      <c r="K35" s="249"/>
      <c r="L35" s="249"/>
      <c r="M35" s="249"/>
      <c r="N35" s="249"/>
      <c r="O35" s="249"/>
      <c r="P35" s="247"/>
      <c r="Q35" s="247"/>
      <c r="R35" s="247"/>
      <c r="S35" s="247"/>
      <c r="T35" s="247"/>
      <c r="U35" s="247"/>
      <c r="V35" s="247"/>
      <c r="W35" s="247"/>
      <c r="X35" s="247"/>
      <c r="Y35" s="247"/>
      <c r="Z35" s="247"/>
      <c r="AA35" s="247"/>
      <c r="AB35" s="247"/>
      <c r="AC35" s="247"/>
      <c r="AD35" s="247"/>
      <c r="AE35" s="247"/>
      <c r="AF35" s="247"/>
      <c r="AG35" s="247"/>
      <c r="AH35" s="247"/>
      <c r="AI35" s="247"/>
    </row>
    <row r="36" spans="1:35" x14ac:dyDescent="0.35">
      <c r="A36" s="249"/>
      <c r="B36" s="249"/>
      <c r="C36" s="249"/>
      <c r="D36" s="249"/>
      <c r="E36" s="249"/>
      <c r="F36" s="249"/>
      <c r="G36" s="249"/>
      <c r="H36" s="249"/>
      <c r="I36" s="249"/>
      <c r="J36" s="249"/>
      <c r="K36" s="249"/>
      <c r="L36" s="249"/>
      <c r="M36" s="249"/>
      <c r="N36" s="249"/>
      <c r="O36" s="249"/>
      <c r="P36" s="247"/>
      <c r="Q36" s="247"/>
      <c r="R36" s="247"/>
      <c r="S36" s="247"/>
      <c r="T36" s="247"/>
      <c r="U36" s="247"/>
      <c r="V36" s="247"/>
      <c r="W36" s="247"/>
      <c r="X36" s="247"/>
      <c r="Y36" s="247"/>
      <c r="Z36" s="247"/>
      <c r="AA36" s="247"/>
      <c r="AB36" s="247"/>
      <c r="AC36" s="247"/>
      <c r="AD36" s="247"/>
      <c r="AE36" s="247"/>
      <c r="AF36" s="247"/>
      <c r="AG36" s="247"/>
      <c r="AH36" s="247"/>
      <c r="AI36" s="247"/>
    </row>
    <row r="37" spans="1:35" x14ac:dyDescent="0.35">
      <c r="A37" s="249"/>
      <c r="B37" s="249"/>
      <c r="C37" s="249"/>
      <c r="D37" s="249"/>
      <c r="E37" s="249"/>
      <c r="F37" s="249"/>
      <c r="G37" s="249"/>
      <c r="H37" s="249"/>
      <c r="I37" s="249"/>
      <c r="J37" s="249"/>
      <c r="K37" s="249"/>
      <c r="L37" s="249"/>
      <c r="M37" s="249"/>
      <c r="N37" s="249"/>
      <c r="O37" s="249"/>
      <c r="P37" s="247"/>
      <c r="Q37" s="247"/>
      <c r="R37" s="247"/>
      <c r="S37" s="247"/>
      <c r="T37" s="247"/>
      <c r="U37" s="247"/>
      <c r="V37" s="247"/>
      <c r="W37" s="247"/>
      <c r="X37" s="247"/>
      <c r="Y37" s="247"/>
      <c r="Z37" s="247"/>
      <c r="AA37" s="247"/>
      <c r="AB37" s="247"/>
      <c r="AC37" s="247"/>
      <c r="AD37" s="247"/>
      <c r="AE37" s="247"/>
      <c r="AF37" s="247"/>
      <c r="AG37" s="247"/>
      <c r="AH37" s="247"/>
      <c r="AI37" s="247"/>
    </row>
    <row r="38" spans="1:35" x14ac:dyDescent="0.35">
      <c r="A38" s="249"/>
      <c r="B38" s="249"/>
      <c r="C38" s="249"/>
      <c r="D38" s="249"/>
      <c r="E38" s="249"/>
      <c r="F38" s="249"/>
      <c r="G38" s="249"/>
      <c r="H38" s="249"/>
      <c r="I38" s="249"/>
      <c r="J38" s="249"/>
      <c r="K38" s="249"/>
      <c r="L38" s="249"/>
      <c r="M38" s="249"/>
      <c r="N38" s="249"/>
      <c r="O38" s="249"/>
      <c r="P38" s="247"/>
      <c r="Q38" s="247"/>
      <c r="R38" s="247"/>
      <c r="S38" s="247"/>
      <c r="T38" s="247"/>
      <c r="U38" s="247"/>
      <c r="V38" s="247"/>
      <c r="W38" s="247"/>
      <c r="X38" s="247"/>
      <c r="Y38" s="247"/>
      <c r="Z38" s="247"/>
      <c r="AA38" s="247"/>
      <c r="AB38" s="247"/>
      <c r="AC38" s="247"/>
      <c r="AD38" s="247"/>
      <c r="AE38" s="247"/>
      <c r="AF38" s="247"/>
      <c r="AG38" s="247"/>
      <c r="AH38" s="247"/>
      <c r="AI38" s="247"/>
    </row>
    <row r="39" spans="1:35" x14ac:dyDescent="0.35">
      <c r="A39" s="249"/>
      <c r="B39" s="249"/>
      <c r="C39" s="249"/>
      <c r="D39" s="249"/>
      <c r="E39" s="249"/>
      <c r="F39" s="249"/>
      <c r="G39" s="249"/>
      <c r="H39" s="249"/>
      <c r="I39" s="249"/>
      <c r="J39" s="249"/>
      <c r="K39" s="249"/>
      <c r="L39" s="249"/>
      <c r="M39" s="249"/>
      <c r="N39" s="249"/>
      <c r="O39" s="249"/>
      <c r="P39" s="247"/>
      <c r="Q39" s="247"/>
      <c r="R39" s="247"/>
      <c r="S39" s="247"/>
      <c r="T39" s="247"/>
      <c r="U39" s="247"/>
      <c r="V39" s="247"/>
      <c r="W39" s="247"/>
      <c r="X39" s="247"/>
      <c r="Y39" s="247"/>
      <c r="Z39" s="247"/>
      <c r="AA39" s="247"/>
      <c r="AB39" s="247"/>
      <c r="AC39" s="247"/>
      <c r="AD39" s="247"/>
      <c r="AE39" s="247"/>
      <c r="AF39" s="247"/>
      <c r="AG39" s="247"/>
      <c r="AH39" s="247"/>
      <c r="AI39" s="247"/>
    </row>
    <row r="40" spans="1:35" x14ac:dyDescent="0.35">
      <c r="A40" s="249"/>
      <c r="B40" s="249"/>
      <c r="C40" s="249"/>
      <c r="D40" s="249"/>
      <c r="E40" s="249"/>
      <c r="F40" s="249"/>
      <c r="G40" s="249"/>
      <c r="H40" s="249"/>
      <c r="I40" s="249"/>
      <c r="J40" s="249"/>
      <c r="K40" s="249"/>
      <c r="L40" s="249"/>
      <c r="M40" s="249"/>
      <c r="N40" s="249"/>
      <c r="O40" s="249"/>
      <c r="P40" s="247"/>
      <c r="Q40" s="247"/>
      <c r="R40" s="247"/>
      <c r="S40" s="247"/>
      <c r="T40" s="247"/>
      <c r="U40" s="247"/>
      <c r="V40" s="247"/>
      <c r="W40" s="247"/>
      <c r="X40" s="247"/>
      <c r="Y40" s="247"/>
      <c r="Z40" s="247"/>
      <c r="AA40" s="247"/>
      <c r="AB40" s="247"/>
      <c r="AC40" s="247"/>
      <c r="AD40" s="247"/>
      <c r="AE40" s="247"/>
      <c r="AF40" s="247"/>
      <c r="AG40" s="247"/>
      <c r="AH40" s="247"/>
      <c r="AI40" s="247"/>
    </row>
    <row r="41" spans="1:35" x14ac:dyDescent="0.35">
      <c r="A41" s="249"/>
      <c r="B41" s="249"/>
      <c r="C41" s="249"/>
      <c r="D41" s="249"/>
      <c r="E41" s="249"/>
      <c r="F41" s="249"/>
      <c r="G41" s="249"/>
      <c r="H41" s="249"/>
      <c r="I41" s="249"/>
      <c r="J41" s="249"/>
      <c r="K41" s="249"/>
      <c r="L41" s="249"/>
      <c r="M41" s="249"/>
      <c r="N41" s="249"/>
      <c r="O41" s="249"/>
      <c r="P41" s="247"/>
      <c r="Q41" s="247"/>
      <c r="R41" s="247"/>
      <c r="S41" s="247"/>
      <c r="T41" s="247"/>
      <c r="U41" s="247"/>
      <c r="V41" s="247"/>
      <c r="W41" s="247"/>
      <c r="X41" s="247"/>
      <c r="Y41" s="247"/>
      <c r="Z41" s="247"/>
      <c r="AA41" s="247"/>
      <c r="AB41" s="247"/>
      <c r="AC41" s="247"/>
      <c r="AD41" s="247"/>
      <c r="AE41" s="247"/>
      <c r="AF41" s="247"/>
      <c r="AG41" s="247"/>
      <c r="AH41" s="247"/>
      <c r="AI41" s="247"/>
    </row>
    <row r="42" spans="1:35" x14ac:dyDescent="0.35">
      <c r="A42" s="249"/>
      <c r="B42" s="249"/>
      <c r="C42" s="249"/>
      <c r="D42" s="249"/>
      <c r="E42" s="249"/>
      <c r="F42" s="249"/>
      <c r="G42" s="249"/>
      <c r="H42" s="249"/>
      <c r="I42" s="249"/>
      <c r="J42" s="249"/>
      <c r="K42" s="249"/>
      <c r="L42" s="249"/>
      <c r="M42" s="249"/>
      <c r="N42" s="249"/>
      <c r="O42" s="249"/>
      <c r="P42" s="247"/>
      <c r="Q42" s="247"/>
      <c r="R42" s="247"/>
      <c r="S42" s="247"/>
      <c r="T42" s="247"/>
      <c r="U42" s="247"/>
      <c r="V42" s="247"/>
      <c r="W42" s="247"/>
      <c r="X42" s="247"/>
      <c r="Y42" s="247"/>
      <c r="Z42" s="247"/>
      <c r="AA42" s="247"/>
      <c r="AB42" s="247"/>
      <c r="AC42" s="247"/>
      <c r="AD42" s="247"/>
      <c r="AE42" s="247"/>
      <c r="AF42" s="247"/>
      <c r="AG42" s="247"/>
      <c r="AH42" s="247"/>
      <c r="AI42" s="247"/>
    </row>
    <row r="43" spans="1:35" x14ac:dyDescent="0.35">
      <c r="A43" s="249"/>
      <c r="B43" s="249"/>
      <c r="C43" s="249"/>
      <c r="D43" s="249"/>
      <c r="E43" s="249"/>
      <c r="F43" s="249"/>
      <c r="G43" s="249"/>
      <c r="H43" s="249"/>
      <c r="I43" s="249"/>
      <c r="J43" s="249"/>
      <c r="K43" s="249"/>
      <c r="L43" s="249"/>
      <c r="M43" s="249"/>
      <c r="N43" s="249"/>
      <c r="O43" s="249"/>
      <c r="P43" s="247"/>
      <c r="Q43" s="247"/>
      <c r="R43" s="247"/>
      <c r="S43" s="247"/>
      <c r="T43" s="247"/>
      <c r="U43" s="247"/>
      <c r="V43" s="247"/>
      <c r="W43" s="247"/>
      <c r="X43" s="247"/>
      <c r="Y43" s="247"/>
      <c r="Z43" s="247"/>
      <c r="AA43" s="247"/>
      <c r="AB43" s="247"/>
      <c r="AC43" s="247"/>
      <c r="AD43" s="247"/>
      <c r="AE43" s="247"/>
      <c r="AF43" s="247"/>
      <c r="AG43" s="247"/>
      <c r="AH43" s="247"/>
      <c r="AI43" s="247"/>
    </row>
    <row r="44" spans="1:35" x14ac:dyDescent="0.35">
      <c r="A44" s="249"/>
      <c r="B44" s="249"/>
      <c r="C44" s="249"/>
      <c r="D44" s="249"/>
      <c r="E44" s="249"/>
      <c r="F44" s="249"/>
      <c r="G44" s="249"/>
      <c r="H44" s="249"/>
      <c r="I44" s="249"/>
      <c r="J44" s="249"/>
      <c r="K44" s="249"/>
      <c r="L44" s="249"/>
      <c r="M44" s="249"/>
      <c r="N44" s="249"/>
      <c r="O44" s="249"/>
      <c r="P44" s="247"/>
      <c r="Q44" s="247"/>
      <c r="R44" s="247"/>
      <c r="S44" s="247"/>
      <c r="T44" s="247"/>
      <c r="U44" s="247"/>
      <c r="V44" s="247"/>
      <c r="W44" s="247"/>
      <c r="X44" s="247"/>
      <c r="Y44" s="247"/>
      <c r="Z44" s="247"/>
      <c r="AA44" s="247"/>
      <c r="AB44" s="247"/>
      <c r="AC44" s="247"/>
      <c r="AD44" s="247"/>
      <c r="AE44" s="247"/>
      <c r="AF44" s="247"/>
      <c r="AG44" s="247"/>
      <c r="AH44" s="247"/>
      <c r="AI44" s="247"/>
    </row>
    <row r="45" spans="1:35" x14ac:dyDescent="0.35">
      <c r="A45" s="249"/>
      <c r="B45" s="249"/>
      <c r="C45" s="249"/>
      <c r="D45" s="249"/>
      <c r="E45" s="249"/>
      <c r="F45" s="249"/>
      <c r="G45" s="249"/>
      <c r="H45" s="249"/>
      <c r="I45" s="249"/>
      <c r="J45" s="249"/>
      <c r="K45" s="249"/>
      <c r="L45" s="249"/>
      <c r="M45" s="249"/>
      <c r="N45" s="249"/>
      <c r="O45" s="249"/>
      <c r="P45" s="247"/>
      <c r="Q45" s="247"/>
      <c r="R45" s="247"/>
      <c r="S45" s="247"/>
      <c r="T45" s="247"/>
      <c r="U45" s="247"/>
      <c r="V45" s="247"/>
      <c r="W45" s="247"/>
      <c r="X45" s="247"/>
      <c r="Y45" s="247"/>
      <c r="Z45" s="247"/>
      <c r="AA45" s="247"/>
      <c r="AB45" s="247"/>
      <c r="AC45" s="247"/>
      <c r="AD45" s="247"/>
      <c r="AE45" s="247"/>
      <c r="AF45" s="247"/>
      <c r="AG45" s="247"/>
      <c r="AH45" s="247"/>
      <c r="AI45" s="247"/>
    </row>
    <row r="46" spans="1:35" x14ac:dyDescent="0.35">
      <c r="A46" s="249"/>
      <c r="B46" s="249"/>
      <c r="C46" s="249"/>
      <c r="D46" s="249"/>
      <c r="E46" s="249"/>
      <c r="F46" s="249"/>
      <c r="G46" s="249"/>
      <c r="H46" s="249"/>
      <c r="I46" s="249"/>
      <c r="J46" s="249"/>
      <c r="K46" s="249"/>
      <c r="L46" s="249"/>
      <c r="M46" s="249"/>
      <c r="N46" s="249"/>
      <c r="O46" s="249"/>
      <c r="P46" s="247"/>
      <c r="Q46" s="247"/>
      <c r="R46" s="247"/>
      <c r="S46" s="247"/>
      <c r="T46" s="247"/>
      <c r="U46" s="247"/>
      <c r="V46" s="247"/>
      <c r="W46" s="247"/>
      <c r="X46" s="247"/>
      <c r="Y46" s="247"/>
      <c r="Z46" s="247"/>
      <c r="AA46" s="247"/>
      <c r="AB46" s="247"/>
      <c r="AC46" s="247"/>
      <c r="AD46" s="247"/>
      <c r="AE46" s="247"/>
      <c r="AF46" s="247"/>
      <c r="AG46" s="247"/>
      <c r="AH46" s="247"/>
      <c r="AI46" s="247"/>
    </row>
    <row r="47" spans="1:35" x14ac:dyDescent="0.35">
      <c r="A47" s="249"/>
      <c r="B47" s="249"/>
      <c r="C47" s="249"/>
      <c r="D47" s="249"/>
      <c r="E47" s="249"/>
      <c r="F47" s="249"/>
      <c r="G47" s="249"/>
      <c r="H47" s="249"/>
      <c r="I47" s="249"/>
      <c r="J47" s="249"/>
      <c r="K47" s="249"/>
      <c r="L47" s="249"/>
      <c r="M47" s="249"/>
      <c r="N47" s="249"/>
      <c r="O47" s="249"/>
      <c r="P47" s="247"/>
      <c r="Q47" s="247"/>
      <c r="R47" s="247"/>
      <c r="S47" s="247"/>
      <c r="T47" s="247"/>
      <c r="U47" s="247"/>
      <c r="V47" s="247"/>
      <c r="W47" s="247"/>
      <c r="X47" s="247"/>
      <c r="Y47" s="247"/>
      <c r="Z47" s="247"/>
      <c r="AA47" s="247"/>
      <c r="AB47" s="247"/>
      <c r="AC47" s="247"/>
      <c r="AD47" s="247"/>
      <c r="AE47" s="247"/>
      <c r="AF47" s="247"/>
      <c r="AG47" s="247"/>
      <c r="AH47" s="247"/>
      <c r="AI47" s="247"/>
    </row>
    <row r="48" spans="1:35" x14ac:dyDescent="0.35">
      <c r="A48" s="249"/>
      <c r="B48" s="249"/>
      <c r="C48" s="249"/>
      <c r="D48" s="249"/>
      <c r="E48" s="249"/>
      <c r="F48" s="249"/>
      <c r="G48" s="249"/>
      <c r="H48" s="249"/>
      <c r="I48" s="249"/>
      <c r="J48" s="249"/>
      <c r="K48" s="249"/>
      <c r="L48" s="249"/>
      <c r="M48" s="249"/>
      <c r="N48" s="249"/>
      <c r="O48" s="249"/>
      <c r="P48" s="247"/>
      <c r="Q48" s="247"/>
      <c r="R48" s="247"/>
      <c r="S48" s="247"/>
      <c r="T48" s="247"/>
      <c r="U48" s="247"/>
      <c r="V48" s="247"/>
      <c r="W48" s="247"/>
      <c r="X48" s="247"/>
      <c r="Y48" s="247"/>
      <c r="Z48" s="247"/>
      <c r="AA48" s="247"/>
      <c r="AB48" s="247"/>
      <c r="AC48" s="247"/>
      <c r="AD48" s="247"/>
      <c r="AE48" s="247"/>
      <c r="AF48" s="247"/>
      <c r="AG48" s="247"/>
      <c r="AH48" s="247"/>
      <c r="AI48" s="247"/>
    </row>
    <row r="49" spans="1:35" x14ac:dyDescent="0.35">
      <c r="A49" s="249"/>
      <c r="B49" s="249"/>
      <c r="C49" s="249"/>
      <c r="D49" s="249"/>
      <c r="E49" s="249"/>
      <c r="F49" s="249"/>
      <c r="G49" s="249"/>
      <c r="H49" s="249"/>
      <c r="I49" s="249"/>
      <c r="J49" s="249"/>
      <c r="K49" s="249"/>
      <c r="L49" s="249"/>
      <c r="M49" s="249"/>
      <c r="N49" s="249"/>
      <c r="O49" s="249"/>
      <c r="P49" s="247"/>
      <c r="Q49" s="247"/>
      <c r="R49" s="247"/>
      <c r="S49" s="247"/>
      <c r="T49" s="247"/>
      <c r="U49" s="247"/>
      <c r="V49" s="247"/>
      <c r="W49" s="247"/>
      <c r="X49" s="247"/>
      <c r="Y49" s="247"/>
      <c r="Z49" s="247"/>
      <c r="AA49" s="247"/>
      <c r="AB49" s="247"/>
      <c r="AC49" s="247"/>
      <c r="AD49" s="247"/>
      <c r="AE49" s="247"/>
      <c r="AF49" s="247"/>
      <c r="AG49" s="247"/>
      <c r="AH49" s="247"/>
      <c r="AI49" s="247"/>
    </row>
    <row r="50" spans="1:35" x14ac:dyDescent="0.35">
      <c r="A50" s="249"/>
      <c r="B50" s="249"/>
      <c r="C50" s="249"/>
      <c r="D50" s="249"/>
      <c r="E50" s="249"/>
      <c r="F50" s="249"/>
      <c r="G50" s="249"/>
      <c r="H50" s="249"/>
      <c r="I50" s="249"/>
      <c r="J50" s="249"/>
      <c r="K50" s="249"/>
      <c r="L50" s="249"/>
      <c r="M50" s="249"/>
      <c r="N50" s="249"/>
      <c r="O50" s="249"/>
      <c r="P50" s="247"/>
      <c r="Q50" s="247"/>
      <c r="R50" s="247"/>
      <c r="S50" s="247"/>
      <c r="T50" s="247"/>
      <c r="U50" s="247"/>
      <c r="V50" s="247"/>
      <c r="W50" s="247"/>
      <c r="X50" s="247"/>
      <c r="Y50" s="247"/>
      <c r="Z50" s="247"/>
      <c r="AA50" s="247"/>
      <c r="AB50" s="247"/>
      <c r="AC50" s="247"/>
      <c r="AD50" s="247"/>
      <c r="AE50" s="247"/>
      <c r="AF50" s="247"/>
      <c r="AG50" s="247"/>
      <c r="AH50" s="247"/>
      <c r="AI50" s="247"/>
    </row>
    <row r="51" spans="1:35" x14ac:dyDescent="0.35">
      <c r="A51" s="249"/>
      <c r="B51" s="249"/>
      <c r="C51" s="249"/>
      <c r="D51" s="249"/>
      <c r="E51" s="249"/>
      <c r="F51" s="249"/>
      <c r="G51" s="249"/>
      <c r="H51" s="249"/>
      <c r="I51" s="249"/>
      <c r="J51" s="249"/>
      <c r="K51" s="249"/>
      <c r="L51" s="249"/>
      <c r="M51" s="249"/>
      <c r="N51" s="249"/>
      <c r="O51" s="249"/>
      <c r="P51" s="247"/>
      <c r="Q51" s="247"/>
      <c r="R51" s="247"/>
      <c r="S51" s="247"/>
      <c r="T51" s="247"/>
      <c r="U51" s="247"/>
      <c r="V51" s="247"/>
      <c r="W51" s="247"/>
      <c r="X51" s="247"/>
      <c r="Y51" s="247"/>
      <c r="Z51" s="247"/>
      <c r="AA51" s="247"/>
      <c r="AB51" s="247"/>
      <c r="AC51" s="247"/>
      <c r="AD51" s="247"/>
      <c r="AE51" s="247"/>
      <c r="AF51" s="247"/>
      <c r="AG51" s="247"/>
      <c r="AH51" s="247"/>
      <c r="AI51" s="247"/>
    </row>
    <row r="52" spans="1:35" ht="15.4" x14ac:dyDescent="0.45">
      <c r="A52" s="289" t="s">
        <v>1110</v>
      </c>
      <c r="B52" s="289"/>
      <c r="C52" s="289"/>
      <c r="D52" s="289"/>
      <c r="E52" s="289"/>
      <c r="F52" s="289"/>
      <c r="G52" s="289"/>
      <c r="H52" s="290"/>
      <c r="I52" s="291"/>
      <c r="J52" s="291"/>
      <c r="K52" s="291"/>
      <c r="L52" s="291"/>
      <c r="M52" s="291"/>
      <c r="N52" s="249"/>
      <c r="O52" s="249"/>
      <c r="P52" s="247"/>
      <c r="Q52" s="247"/>
      <c r="R52" s="247"/>
      <c r="S52" s="247"/>
      <c r="T52" s="247"/>
      <c r="U52" s="247"/>
      <c r="V52" s="247"/>
      <c r="W52" s="247"/>
      <c r="X52" s="247"/>
      <c r="Y52" s="247"/>
      <c r="Z52" s="247"/>
      <c r="AA52" s="247"/>
      <c r="AB52" s="247"/>
      <c r="AC52" s="247"/>
      <c r="AD52" s="247"/>
      <c r="AE52" s="247"/>
      <c r="AF52" s="247"/>
      <c r="AG52" s="247"/>
      <c r="AH52" s="247"/>
      <c r="AI52" s="247"/>
    </row>
    <row r="53" spans="1:35" x14ac:dyDescent="0.35">
      <c r="A53" s="249"/>
      <c r="B53" s="249"/>
      <c r="C53" s="249"/>
      <c r="D53" s="249"/>
      <c r="E53" s="249"/>
      <c r="F53" s="249"/>
      <c r="G53" s="249"/>
      <c r="H53" s="249"/>
      <c r="I53" s="249"/>
      <c r="J53" s="249"/>
      <c r="K53" s="249"/>
      <c r="L53" s="249"/>
      <c r="M53" s="249"/>
      <c r="N53" s="249"/>
      <c r="O53" s="249"/>
      <c r="P53" s="247"/>
      <c r="Q53" s="247"/>
      <c r="R53" s="247"/>
      <c r="S53" s="247"/>
      <c r="T53" s="247"/>
      <c r="U53" s="247"/>
      <c r="V53" s="247"/>
      <c r="W53" s="247"/>
      <c r="X53" s="247"/>
      <c r="Y53" s="247"/>
      <c r="Z53" s="247"/>
      <c r="AA53" s="247"/>
      <c r="AB53" s="247"/>
      <c r="AC53" s="247"/>
      <c r="AD53" s="247"/>
      <c r="AE53" s="247"/>
      <c r="AF53" s="247"/>
      <c r="AG53" s="247"/>
      <c r="AH53" s="247"/>
      <c r="AI53" s="247"/>
    </row>
    <row r="54" spans="1:35" x14ac:dyDescent="0.35">
      <c r="A54" s="249"/>
      <c r="B54" s="249"/>
      <c r="C54" s="249"/>
      <c r="D54" s="249"/>
      <c r="E54" s="249"/>
      <c r="F54" s="249"/>
      <c r="G54" s="249"/>
      <c r="H54" s="249"/>
      <c r="I54" s="249"/>
      <c r="J54" s="249"/>
      <c r="K54" s="249"/>
      <c r="L54" s="249"/>
      <c r="M54" s="249"/>
      <c r="N54" s="249"/>
      <c r="O54" s="249"/>
      <c r="P54" s="247"/>
      <c r="Q54" s="247"/>
      <c r="R54" s="247"/>
      <c r="S54" s="247"/>
      <c r="T54" s="247"/>
      <c r="U54" s="247"/>
      <c r="V54" s="247"/>
      <c r="W54" s="247"/>
      <c r="X54" s="247"/>
      <c r="Y54" s="247"/>
      <c r="Z54" s="247"/>
      <c r="AA54" s="247"/>
      <c r="AB54" s="247"/>
      <c r="AC54" s="247"/>
      <c r="AD54" s="247"/>
      <c r="AE54" s="247"/>
      <c r="AF54" s="247"/>
      <c r="AG54" s="247"/>
      <c r="AH54" s="247"/>
      <c r="AI54" s="247"/>
    </row>
    <row r="55" spans="1:35" x14ac:dyDescent="0.35">
      <c r="A55" s="249"/>
      <c r="B55" s="249"/>
      <c r="C55" s="249"/>
      <c r="D55" s="249"/>
      <c r="E55" s="249"/>
      <c r="F55" s="249"/>
      <c r="G55" s="249"/>
      <c r="H55" s="249"/>
      <c r="I55" s="249"/>
      <c r="J55" s="249"/>
      <c r="K55" s="249"/>
      <c r="L55" s="249"/>
      <c r="M55" s="249"/>
      <c r="N55" s="249"/>
      <c r="O55" s="249"/>
      <c r="P55" s="247"/>
      <c r="Q55" s="247"/>
      <c r="R55" s="247"/>
      <c r="S55" s="247"/>
      <c r="T55" s="247"/>
      <c r="U55" s="247"/>
      <c r="V55" s="247"/>
      <c r="W55" s="247"/>
      <c r="X55" s="247"/>
      <c r="Y55" s="247"/>
      <c r="Z55" s="247"/>
      <c r="AA55" s="247"/>
      <c r="AB55" s="247"/>
      <c r="AC55" s="247"/>
      <c r="AD55" s="247"/>
      <c r="AE55" s="247"/>
      <c r="AF55" s="247"/>
      <c r="AG55" s="247"/>
      <c r="AH55" s="247"/>
      <c r="AI55" s="247"/>
    </row>
    <row r="56" spans="1:35" x14ac:dyDescent="0.35">
      <c r="A56" s="249"/>
      <c r="B56" s="249"/>
      <c r="C56" s="249"/>
      <c r="D56" s="249"/>
      <c r="E56" s="249"/>
      <c r="F56" s="249"/>
      <c r="G56" s="249"/>
      <c r="H56" s="249"/>
      <c r="I56" s="249"/>
      <c r="J56" s="249"/>
      <c r="K56" s="249"/>
      <c r="L56" s="249"/>
      <c r="M56" s="249"/>
      <c r="N56" s="249"/>
      <c r="O56" s="249"/>
      <c r="P56" s="247"/>
      <c r="Q56" s="247"/>
      <c r="R56" s="247"/>
      <c r="S56" s="247"/>
      <c r="T56" s="247"/>
      <c r="U56" s="247"/>
      <c r="V56" s="247"/>
      <c r="W56" s="247"/>
      <c r="X56" s="247"/>
      <c r="Y56" s="247"/>
      <c r="Z56" s="247"/>
      <c r="AA56" s="247"/>
      <c r="AB56" s="247"/>
      <c r="AC56" s="247"/>
      <c r="AD56" s="247"/>
      <c r="AE56" s="247"/>
      <c r="AF56" s="247"/>
      <c r="AG56" s="247"/>
      <c r="AH56" s="247"/>
      <c r="AI56" s="247"/>
    </row>
    <row r="57" spans="1:35" x14ac:dyDescent="0.35">
      <c r="A57" s="249"/>
      <c r="B57" s="249"/>
      <c r="C57" s="249"/>
      <c r="D57" s="249"/>
      <c r="E57" s="249"/>
      <c r="F57" s="249"/>
      <c r="G57" s="249"/>
      <c r="H57" s="249"/>
      <c r="I57" s="249"/>
      <c r="J57" s="249"/>
      <c r="K57" s="249"/>
      <c r="L57" s="249"/>
      <c r="M57" s="249"/>
      <c r="N57" s="249"/>
      <c r="O57" s="249"/>
      <c r="P57" s="247"/>
      <c r="Q57" s="247"/>
      <c r="R57" s="247"/>
      <c r="S57" s="247"/>
      <c r="T57" s="247"/>
      <c r="U57" s="247"/>
      <c r="V57" s="247"/>
      <c r="W57" s="247"/>
      <c r="X57" s="247"/>
      <c r="Y57" s="247"/>
      <c r="Z57" s="247"/>
      <c r="AA57" s="247"/>
      <c r="AB57" s="247"/>
      <c r="AC57" s="247"/>
      <c r="AD57" s="247"/>
      <c r="AE57" s="247"/>
      <c r="AF57" s="247"/>
      <c r="AG57" s="247"/>
      <c r="AH57" s="247"/>
      <c r="AI57" s="247"/>
    </row>
    <row r="58" spans="1:35" x14ac:dyDescent="0.35">
      <c r="A58" s="249"/>
      <c r="B58" s="249"/>
      <c r="C58" s="249"/>
      <c r="D58" s="249"/>
      <c r="E58" s="249"/>
      <c r="F58" s="249"/>
      <c r="G58" s="249"/>
      <c r="H58" s="249"/>
      <c r="I58" s="249"/>
      <c r="J58" s="249"/>
      <c r="K58" s="249"/>
      <c r="L58" s="249"/>
      <c r="M58" s="249"/>
      <c r="N58" s="249"/>
      <c r="O58" s="249"/>
      <c r="P58" s="247"/>
      <c r="Q58" s="247"/>
      <c r="R58" s="247"/>
      <c r="S58" s="247"/>
      <c r="T58" s="247"/>
      <c r="U58" s="247"/>
      <c r="V58" s="247"/>
      <c r="W58" s="247"/>
      <c r="X58" s="247"/>
      <c r="Y58" s="247"/>
      <c r="Z58" s="247"/>
      <c r="AA58" s="247"/>
      <c r="AB58" s="247"/>
      <c r="AC58" s="247"/>
      <c r="AD58" s="247"/>
      <c r="AE58" s="247"/>
      <c r="AF58" s="247"/>
      <c r="AG58" s="247"/>
      <c r="AH58" s="247"/>
      <c r="AI58" s="247"/>
    </row>
    <row r="59" spans="1:35" x14ac:dyDescent="0.35">
      <c r="A59" s="249"/>
      <c r="B59" s="249"/>
      <c r="C59" s="249"/>
      <c r="D59" s="249"/>
      <c r="E59" s="249"/>
      <c r="F59" s="249"/>
      <c r="G59" s="249"/>
      <c r="H59" s="249"/>
      <c r="I59" s="249"/>
      <c r="J59" s="249"/>
      <c r="K59" s="249"/>
      <c r="L59" s="249"/>
      <c r="M59" s="249"/>
      <c r="N59" s="249"/>
      <c r="O59" s="249"/>
      <c r="P59" s="247"/>
      <c r="Q59" s="247"/>
      <c r="R59" s="247"/>
      <c r="S59" s="247"/>
      <c r="T59" s="247"/>
      <c r="U59" s="247"/>
      <c r="V59" s="247"/>
      <c r="W59" s="247"/>
      <c r="X59" s="247"/>
      <c r="Y59" s="247"/>
      <c r="Z59" s="247"/>
      <c r="AA59" s="247"/>
      <c r="AB59" s="247"/>
      <c r="AC59" s="247"/>
      <c r="AD59" s="247"/>
      <c r="AE59" s="247"/>
      <c r="AF59" s="247"/>
      <c r="AG59" s="247"/>
      <c r="AH59" s="247"/>
      <c r="AI59" s="247"/>
    </row>
    <row r="60" spans="1:35" x14ac:dyDescent="0.35">
      <c r="A60" s="249"/>
      <c r="B60" s="249"/>
      <c r="C60" s="249"/>
      <c r="D60" s="249"/>
      <c r="E60" s="249"/>
      <c r="F60" s="249"/>
      <c r="G60" s="249"/>
      <c r="H60" s="249"/>
      <c r="I60" s="249"/>
      <c r="J60" s="249"/>
      <c r="K60" s="249"/>
      <c r="L60" s="249"/>
      <c r="M60" s="249"/>
      <c r="N60" s="249"/>
      <c r="O60" s="249"/>
      <c r="P60" s="247"/>
      <c r="Q60" s="247"/>
      <c r="R60" s="247"/>
      <c r="S60" s="247"/>
      <c r="T60" s="247"/>
      <c r="U60" s="247"/>
      <c r="V60" s="247"/>
      <c r="W60" s="247"/>
      <c r="X60" s="247"/>
      <c r="Y60" s="247"/>
      <c r="Z60" s="247"/>
      <c r="AA60" s="247"/>
      <c r="AB60" s="247"/>
      <c r="AC60" s="247"/>
      <c r="AD60" s="247"/>
      <c r="AE60" s="247"/>
      <c r="AF60" s="247"/>
      <c r="AG60" s="247"/>
      <c r="AH60" s="247"/>
      <c r="AI60" s="247"/>
    </row>
    <row r="61" spans="1:35" x14ac:dyDescent="0.35">
      <c r="A61" s="249"/>
      <c r="B61" s="249"/>
      <c r="C61" s="249"/>
      <c r="D61" s="249"/>
      <c r="E61" s="249"/>
      <c r="F61" s="249"/>
      <c r="G61" s="249"/>
      <c r="H61" s="249"/>
      <c r="I61" s="249"/>
      <c r="J61" s="249"/>
      <c r="K61" s="249"/>
      <c r="L61" s="249"/>
      <c r="M61" s="249"/>
      <c r="N61" s="249"/>
      <c r="O61" s="249"/>
      <c r="P61" s="247"/>
      <c r="Q61" s="247"/>
      <c r="R61" s="247"/>
      <c r="S61" s="247"/>
      <c r="T61" s="247"/>
      <c r="U61" s="247"/>
      <c r="V61" s="247"/>
      <c r="W61" s="247"/>
      <c r="X61" s="247"/>
      <c r="Y61" s="247"/>
      <c r="Z61" s="247"/>
      <c r="AA61" s="247"/>
      <c r="AB61" s="247"/>
      <c r="AC61" s="247"/>
      <c r="AD61" s="247"/>
      <c r="AE61" s="247"/>
      <c r="AF61" s="247"/>
      <c r="AG61" s="247"/>
      <c r="AH61" s="247"/>
      <c r="AI61" s="247"/>
    </row>
    <row r="62" spans="1:35" x14ac:dyDescent="0.35">
      <c r="A62" s="249"/>
      <c r="B62" s="249"/>
      <c r="C62" s="249"/>
      <c r="D62" s="249"/>
      <c r="E62" s="249"/>
      <c r="F62" s="249"/>
      <c r="G62" s="249"/>
      <c r="H62" s="249"/>
      <c r="I62" s="249"/>
      <c r="J62" s="249"/>
      <c r="K62" s="249"/>
      <c r="L62" s="249"/>
      <c r="M62" s="249"/>
      <c r="N62" s="249"/>
      <c r="O62" s="249"/>
      <c r="P62" s="247"/>
      <c r="Q62" s="247"/>
      <c r="R62" s="247"/>
      <c r="S62" s="247"/>
      <c r="T62" s="247"/>
      <c r="U62" s="247"/>
      <c r="V62" s="247"/>
      <c r="W62" s="247"/>
      <c r="X62" s="247"/>
      <c r="Y62" s="247"/>
      <c r="Z62" s="247"/>
      <c r="AA62" s="247"/>
      <c r="AB62" s="247"/>
      <c r="AC62" s="247"/>
      <c r="AD62" s="247"/>
      <c r="AE62" s="247"/>
      <c r="AF62" s="247"/>
      <c r="AG62" s="247"/>
      <c r="AH62" s="247"/>
      <c r="AI62" s="247"/>
    </row>
    <row r="63" spans="1:35" x14ac:dyDescent="0.35">
      <c r="A63" s="249"/>
      <c r="B63" s="249"/>
      <c r="C63" s="249"/>
      <c r="D63" s="249"/>
      <c r="E63" s="249"/>
      <c r="F63" s="249"/>
      <c r="G63" s="249"/>
      <c r="H63" s="249"/>
      <c r="I63" s="249"/>
      <c r="J63" s="249"/>
      <c r="K63" s="249"/>
      <c r="L63" s="249"/>
      <c r="M63" s="249"/>
      <c r="N63" s="249"/>
      <c r="O63" s="249"/>
      <c r="P63" s="247"/>
      <c r="Q63" s="247"/>
      <c r="R63" s="247"/>
      <c r="S63" s="247"/>
      <c r="T63" s="247"/>
      <c r="U63" s="247"/>
      <c r="V63" s="247"/>
      <c r="W63" s="247"/>
      <c r="X63" s="247"/>
      <c r="Y63" s="247"/>
      <c r="Z63" s="247"/>
      <c r="AA63" s="247"/>
      <c r="AB63" s="247"/>
      <c r="AC63" s="247"/>
      <c r="AD63" s="247"/>
      <c r="AE63" s="247"/>
      <c r="AF63" s="247"/>
      <c r="AG63" s="247"/>
      <c r="AH63" s="247"/>
      <c r="AI63" s="247"/>
    </row>
    <row r="64" spans="1:35" x14ac:dyDescent="0.35">
      <c r="A64" s="249"/>
      <c r="B64" s="249"/>
      <c r="C64" s="249"/>
      <c r="D64" s="249"/>
      <c r="E64" s="249"/>
      <c r="F64" s="249"/>
      <c r="G64" s="249"/>
      <c r="H64" s="249"/>
      <c r="I64" s="249"/>
      <c r="J64" s="249"/>
      <c r="K64" s="249"/>
      <c r="L64" s="249"/>
      <c r="M64" s="249"/>
      <c r="N64" s="249"/>
      <c r="O64" s="249"/>
      <c r="P64" s="247"/>
      <c r="Q64" s="247"/>
      <c r="R64" s="247"/>
      <c r="S64" s="247"/>
      <c r="T64" s="247"/>
      <c r="U64" s="247"/>
      <c r="V64" s="247"/>
      <c r="W64" s="247"/>
      <c r="X64" s="247"/>
      <c r="Y64" s="247"/>
      <c r="Z64" s="247"/>
      <c r="AA64" s="247"/>
      <c r="AB64" s="247"/>
      <c r="AC64" s="247"/>
      <c r="AD64" s="247"/>
      <c r="AE64" s="247"/>
      <c r="AF64" s="247"/>
      <c r="AG64" s="247"/>
      <c r="AH64" s="247"/>
      <c r="AI64" s="247"/>
    </row>
    <row r="65" spans="1:35" x14ac:dyDescent="0.35">
      <c r="A65" s="249"/>
      <c r="B65" s="249"/>
      <c r="C65" s="249"/>
      <c r="D65" s="249"/>
      <c r="E65" s="249"/>
      <c r="F65" s="249"/>
      <c r="G65" s="249"/>
      <c r="H65" s="249"/>
      <c r="I65" s="249"/>
      <c r="J65" s="249"/>
      <c r="K65" s="249"/>
      <c r="L65" s="249"/>
      <c r="M65" s="249"/>
      <c r="N65" s="249"/>
      <c r="O65" s="249"/>
      <c r="P65" s="247"/>
      <c r="Q65" s="247"/>
      <c r="R65" s="247"/>
      <c r="S65" s="247"/>
      <c r="T65" s="247"/>
      <c r="U65" s="247"/>
      <c r="V65" s="247"/>
      <c r="W65" s="247"/>
      <c r="X65" s="247"/>
      <c r="Y65" s="247"/>
      <c r="Z65" s="247"/>
      <c r="AA65" s="247"/>
      <c r="AB65" s="247"/>
      <c r="AC65" s="247"/>
      <c r="AD65" s="247"/>
      <c r="AE65" s="247"/>
      <c r="AF65" s="247"/>
      <c r="AG65" s="247"/>
      <c r="AH65" s="247"/>
      <c r="AI65" s="247"/>
    </row>
    <row r="66" spans="1:35" x14ac:dyDescent="0.35">
      <c r="A66" s="249"/>
      <c r="B66" s="249"/>
      <c r="C66" s="249"/>
      <c r="D66" s="249"/>
      <c r="E66" s="249"/>
      <c r="F66" s="249"/>
      <c r="G66" s="249"/>
      <c r="H66" s="249"/>
      <c r="I66" s="249"/>
      <c r="J66" s="249"/>
      <c r="K66" s="249"/>
      <c r="L66" s="249"/>
      <c r="M66" s="249"/>
      <c r="N66" s="249"/>
      <c r="O66" s="249"/>
      <c r="P66" s="247"/>
      <c r="Q66" s="247"/>
      <c r="R66" s="247"/>
      <c r="S66" s="247"/>
      <c r="T66" s="247"/>
      <c r="U66" s="247"/>
      <c r="V66" s="247"/>
      <c r="W66" s="247"/>
      <c r="X66" s="247"/>
      <c r="Y66" s="247"/>
      <c r="Z66" s="247"/>
      <c r="AA66" s="247"/>
      <c r="AB66" s="247"/>
      <c r="AC66" s="247"/>
      <c r="AD66" s="247"/>
      <c r="AE66" s="247"/>
      <c r="AF66" s="247"/>
      <c r="AG66" s="247"/>
      <c r="AH66" s="247"/>
      <c r="AI66" s="247"/>
    </row>
    <row r="67" spans="1:35" x14ac:dyDescent="0.35">
      <c r="A67" s="249"/>
      <c r="B67" s="249"/>
      <c r="C67" s="249"/>
      <c r="D67" s="249"/>
      <c r="E67" s="249"/>
      <c r="F67" s="249"/>
      <c r="G67" s="249"/>
      <c r="H67" s="249"/>
      <c r="I67" s="249"/>
      <c r="J67" s="249"/>
      <c r="K67" s="249"/>
      <c r="L67" s="249"/>
      <c r="M67" s="249"/>
      <c r="N67" s="249"/>
      <c r="O67" s="249"/>
      <c r="P67" s="247"/>
      <c r="Q67" s="247"/>
      <c r="R67" s="247"/>
      <c r="S67" s="247"/>
      <c r="T67" s="247"/>
      <c r="U67" s="247"/>
      <c r="V67" s="247"/>
      <c r="W67" s="247"/>
      <c r="X67" s="247"/>
      <c r="Y67" s="247"/>
      <c r="Z67" s="247"/>
      <c r="AA67" s="247"/>
      <c r="AB67" s="247"/>
      <c r="AC67" s="247"/>
      <c r="AD67" s="247"/>
      <c r="AE67" s="247"/>
      <c r="AF67" s="247"/>
      <c r="AG67" s="247"/>
      <c r="AH67" s="247"/>
      <c r="AI67" s="247"/>
    </row>
    <row r="68" spans="1:35" x14ac:dyDescent="0.35">
      <c r="A68" s="249"/>
      <c r="B68" s="249"/>
      <c r="C68" s="249"/>
      <c r="D68" s="249"/>
      <c r="E68" s="249"/>
      <c r="F68" s="249"/>
      <c r="G68" s="249"/>
      <c r="H68" s="249"/>
      <c r="I68" s="249"/>
      <c r="J68" s="249"/>
      <c r="K68" s="249"/>
      <c r="L68" s="249"/>
      <c r="M68" s="249"/>
      <c r="N68" s="249"/>
      <c r="O68" s="249"/>
      <c r="P68" s="247"/>
      <c r="Q68" s="247"/>
      <c r="R68" s="247"/>
      <c r="S68" s="247"/>
      <c r="T68" s="247"/>
      <c r="U68" s="247"/>
      <c r="V68" s="247"/>
      <c r="W68" s="247"/>
      <c r="X68" s="247"/>
      <c r="Y68" s="247"/>
      <c r="Z68" s="247"/>
      <c r="AA68" s="247"/>
      <c r="AB68" s="247"/>
      <c r="AC68" s="247"/>
      <c r="AD68" s="247"/>
      <c r="AE68" s="247"/>
      <c r="AF68" s="247"/>
      <c r="AG68" s="247"/>
      <c r="AH68" s="247"/>
      <c r="AI68" s="247"/>
    </row>
    <row r="69" spans="1:35" x14ac:dyDescent="0.35">
      <c r="A69" s="249"/>
      <c r="B69" s="249"/>
      <c r="C69" s="249"/>
      <c r="D69" s="249"/>
      <c r="E69" s="249"/>
      <c r="F69" s="249"/>
      <c r="G69" s="249"/>
      <c r="H69" s="249"/>
      <c r="I69" s="249"/>
      <c r="J69" s="249"/>
      <c r="K69" s="249"/>
      <c r="L69" s="249"/>
      <c r="M69" s="249"/>
      <c r="N69" s="249"/>
      <c r="O69" s="249"/>
      <c r="P69" s="247"/>
      <c r="Q69" s="247"/>
      <c r="R69" s="247"/>
      <c r="S69" s="247"/>
      <c r="T69" s="247"/>
      <c r="U69" s="247"/>
      <c r="V69" s="247"/>
      <c r="W69" s="247"/>
      <c r="X69" s="247"/>
      <c r="Y69" s="247"/>
      <c r="Z69" s="247"/>
      <c r="AA69" s="247"/>
      <c r="AB69" s="247"/>
      <c r="AC69" s="247"/>
      <c r="AD69" s="247"/>
      <c r="AE69" s="247"/>
      <c r="AF69" s="247"/>
      <c r="AG69" s="247"/>
      <c r="AH69" s="247"/>
      <c r="AI69" s="247"/>
    </row>
    <row r="70" spans="1:35" x14ac:dyDescent="0.35">
      <c r="A70" s="249"/>
      <c r="B70" s="249"/>
      <c r="C70" s="249"/>
      <c r="D70" s="249"/>
      <c r="E70" s="249"/>
      <c r="F70" s="249"/>
      <c r="G70" s="249"/>
      <c r="H70" s="249"/>
      <c r="I70" s="249"/>
      <c r="J70" s="249"/>
      <c r="K70" s="249"/>
      <c r="L70" s="249"/>
      <c r="M70" s="249"/>
      <c r="N70" s="249"/>
      <c r="O70" s="249"/>
      <c r="P70" s="247"/>
      <c r="Q70" s="247"/>
      <c r="R70" s="247"/>
      <c r="S70" s="247"/>
      <c r="T70" s="247"/>
      <c r="U70" s="247"/>
      <c r="V70" s="247"/>
      <c r="W70" s="247"/>
      <c r="X70" s="247"/>
      <c r="Y70" s="247"/>
      <c r="Z70" s="247"/>
      <c r="AA70" s="247"/>
      <c r="AB70" s="247"/>
      <c r="AC70" s="247"/>
      <c r="AD70" s="247"/>
      <c r="AE70" s="247"/>
      <c r="AF70" s="247"/>
      <c r="AG70" s="247"/>
      <c r="AH70" s="247"/>
      <c r="AI70" s="247"/>
    </row>
    <row r="71" spans="1:35" x14ac:dyDescent="0.35">
      <c r="A71" s="249"/>
      <c r="B71" s="249"/>
      <c r="C71" s="249"/>
      <c r="D71" s="249"/>
      <c r="E71" s="249"/>
      <c r="F71" s="249"/>
      <c r="G71" s="249"/>
      <c r="H71" s="249"/>
      <c r="I71" s="249"/>
      <c r="J71" s="249"/>
      <c r="K71" s="249"/>
      <c r="L71" s="249"/>
      <c r="M71" s="249"/>
      <c r="N71" s="249"/>
      <c r="O71" s="249"/>
      <c r="P71" s="247"/>
      <c r="Q71" s="247"/>
      <c r="R71" s="247"/>
      <c r="S71" s="247"/>
      <c r="T71" s="247"/>
      <c r="U71" s="247"/>
      <c r="V71" s="247"/>
      <c r="W71" s="247"/>
      <c r="X71" s="247"/>
      <c r="Y71" s="247"/>
      <c r="Z71" s="247"/>
      <c r="AA71" s="247"/>
      <c r="AB71" s="247"/>
      <c r="AC71" s="247"/>
      <c r="AD71" s="247"/>
      <c r="AE71" s="247"/>
      <c r="AF71" s="247"/>
      <c r="AG71" s="247"/>
      <c r="AH71" s="247"/>
      <c r="AI71" s="247"/>
    </row>
    <row r="72" spans="1:35" ht="15.4" x14ac:dyDescent="0.45">
      <c r="A72" s="289" t="s">
        <v>1111</v>
      </c>
      <c r="B72" s="289"/>
      <c r="C72" s="289"/>
      <c r="D72" s="289"/>
      <c r="E72" s="289"/>
      <c r="F72" s="289"/>
      <c r="G72" s="289"/>
      <c r="H72" s="249"/>
      <c r="I72" s="249"/>
      <c r="J72" s="249"/>
      <c r="K72" s="249"/>
      <c r="L72" s="249"/>
      <c r="M72" s="249"/>
      <c r="N72" s="249"/>
      <c r="O72" s="249"/>
      <c r="P72" s="247"/>
      <c r="Q72" s="247"/>
      <c r="R72" s="247"/>
      <c r="S72" s="247"/>
      <c r="T72" s="247"/>
      <c r="U72" s="247"/>
      <c r="V72" s="247"/>
      <c r="W72" s="247"/>
      <c r="X72" s="247"/>
      <c r="Y72" s="247"/>
      <c r="Z72" s="247"/>
      <c r="AA72" s="247"/>
      <c r="AB72" s="247"/>
      <c r="AC72" s="247"/>
      <c r="AD72" s="247"/>
      <c r="AE72" s="247"/>
      <c r="AF72" s="247"/>
      <c r="AG72" s="247"/>
      <c r="AH72" s="247"/>
      <c r="AI72" s="247"/>
    </row>
    <row r="73" spans="1:35" x14ac:dyDescent="0.35">
      <c r="A73" s="249"/>
      <c r="B73" s="249"/>
      <c r="C73" s="249"/>
      <c r="D73" s="249"/>
      <c r="E73" s="249"/>
      <c r="F73" s="249"/>
      <c r="G73" s="249"/>
      <c r="H73" s="249"/>
      <c r="I73" s="249"/>
      <c r="J73" s="249"/>
      <c r="K73" s="249"/>
      <c r="L73" s="249"/>
      <c r="M73" s="249"/>
      <c r="N73" s="249"/>
      <c r="O73" s="249"/>
      <c r="P73" s="247"/>
      <c r="Q73" s="247"/>
      <c r="R73" s="247"/>
      <c r="S73" s="247"/>
      <c r="T73" s="247"/>
      <c r="U73" s="247"/>
      <c r="V73" s="247"/>
      <c r="W73" s="247"/>
      <c r="X73" s="247"/>
      <c r="Y73" s="247"/>
      <c r="Z73" s="247"/>
      <c r="AA73" s="247"/>
      <c r="AB73" s="247"/>
      <c r="AC73" s="247"/>
      <c r="AD73" s="247"/>
      <c r="AE73" s="247"/>
      <c r="AF73" s="247"/>
      <c r="AG73" s="247"/>
      <c r="AH73" s="247"/>
      <c r="AI73" s="247"/>
    </row>
    <row r="74" spans="1:35" x14ac:dyDescent="0.35">
      <c r="A74" s="249"/>
      <c r="B74" s="249"/>
      <c r="C74" s="249"/>
      <c r="D74" s="249"/>
      <c r="E74" s="249"/>
      <c r="F74" s="249"/>
      <c r="G74" s="249"/>
      <c r="H74" s="249"/>
      <c r="I74" s="249"/>
      <c r="J74" s="249"/>
      <c r="K74" s="249"/>
      <c r="L74" s="249"/>
      <c r="M74" s="249"/>
      <c r="N74" s="249"/>
      <c r="O74" s="249"/>
      <c r="P74" s="247"/>
      <c r="Q74" s="247"/>
      <c r="R74" s="247"/>
      <c r="S74" s="247"/>
      <c r="T74" s="247"/>
      <c r="U74" s="247"/>
      <c r="V74" s="247"/>
      <c r="W74" s="247"/>
      <c r="X74" s="247"/>
      <c r="Y74" s="247"/>
      <c r="Z74" s="247"/>
      <c r="AA74" s="247"/>
      <c r="AB74" s="247"/>
      <c r="AC74" s="247"/>
      <c r="AD74" s="247"/>
      <c r="AE74" s="247"/>
      <c r="AF74" s="247"/>
      <c r="AG74" s="247"/>
      <c r="AH74" s="247"/>
      <c r="AI74" s="247"/>
    </row>
    <row r="75" spans="1:35" x14ac:dyDescent="0.35">
      <c r="A75" s="249"/>
      <c r="B75" s="249"/>
      <c r="C75" s="249"/>
      <c r="D75" s="249"/>
      <c r="E75" s="249"/>
      <c r="F75" s="249"/>
      <c r="G75" s="249"/>
      <c r="H75" s="249"/>
      <c r="I75" s="249"/>
      <c r="J75" s="249"/>
      <c r="K75" s="249"/>
      <c r="L75" s="249"/>
      <c r="M75" s="249"/>
      <c r="N75" s="249"/>
      <c r="O75" s="249"/>
      <c r="P75" s="247"/>
      <c r="Q75" s="247"/>
      <c r="R75" s="247"/>
      <c r="S75" s="247"/>
      <c r="T75" s="247"/>
      <c r="U75" s="247"/>
      <c r="V75" s="247"/>
      <c r="W75" s="247"/>
      <c r="X75" s="247"/>
      <c r="Y75" s="247"/>
      <c r="Z75" s="247"/>
      <c r="AA75" s="247"/>
      <c r="AB75" s="247"/>
      <c r="AC75" s="247"/>
      <c r="AD75" s="247"/>
      <c r="AE75" s="247"/>
      <c r="AF75" s="247"/>
      <c r="AG75" s="247"/>
      <c r="AH75" s="247"/>
      <c r="AI75" s="247"/>
    </row>
    <row r="76" spans="1:35" x14ac:dyDescent="0.35">
      <c r="A76" s="249"/>
      <c r="B76" s="249"/>
      <c r="C76" s="249"/>
      <c r="D76" s="249"/>
      <c r="E76" s="249"/>
      <c r="F76" s="249"/>
      <c r="G76" s="249"/>
      <c r="H76" s="249"/>
      <c r="I76" s="249"/>
      <c r="J76" s="249"/>
      <c r="K76" s="249"/>
      <c r="L76" s="249"/>
      <c r="M76" s="249"/>
      <c r="N76" s="249"/>
      <c r="O76" s="249"/>
      <c r="P76" s="247"/>
      <c r="Q76" s="247"/>
      <c r="R76" s="247"/>
      <c r="S76" s="247"/>
      <c r="T76" s="247"/>
      <c r="U76" s="247"/>
      <c r="V76" s="247"/>
      <c r="W76" s="247"/>
      <c r="X76" s="247"/>
      <c r="Y76" s="247"/>
      <c r="Z76" s="247"/>
      <c r="AA76" s="247"/>
      <c r="AB76" s="247"/>
      <c r="AC76" s="247"/>
      <c r="AD76" s="247"/>
      <c r="AE76" s="247"/>
      <c r="AF76" s="247"/>
      <c r="AG76" s="247"/>
      <c r="AH76" s="247"/>
      <c r="AI76" s="247"/>
    </row>
    <row r="77" spans="1:35" x14ac:dyDescent="0.35">
      <c r="A77" s="249"/>
      <c r="B77" s="249"/>
      <c r="C77" s="249"/>
      <c r="D77" s="249"/>
      <c r="E77" s="249"/>
      <c r="F77" s="249"/>
      <c r="G77" s="249"/>
      <c r="H77" s="249"/>
      <c r="I77" s="249"/>
      <c r="J77" s="249"/>
      <c r="K77" s="249"/>
      <c r="L77" s="249"/>
      <c r="M77" s="249"/>
      <c r="N77" s="249"/>
      <c r="O77" s="249"/>
      <c r="P77" s="247"/>
      <c r="Q77" s="247"/>
      <c r="R77" s="247"/>
      <c r="S77" s="247"/>
      <c r="T77" s="247"/>
      <c r="U77" s="247"/>
      <c r="V77" s="247"/>
      <c r="W77" s="247"/>
      <c r="X77" s="247"/>
      <c r="Y77" s="247"/>
      <c r="Z77" s="247"/>
      <c r="AA77" s="247"/>
      <c r="AB77" s="247"/>
      <c r="AC77" s="247"/>
      <c r="AD77" s="247"/>
      <c r="AE77" s="247"/>
      <c r="AF77" s="247"/>
      <c r="AG77" s="247"/>
      <c r="AH77" s="247"/>
      <c r="AI77" s="247"/>
    </row>
    <row r="78" spans="1:35" x14ac:dyDescent="0.35">
      <c r="A78" s="249"/>
      <c r="B78" s="249"/>
      <c r="C78" s="249"/>
      <c r="D78" s="249"/>
      <c r="E78" s="249"/>
      <c r="F78" s="249"/>
      <c r="G78" s="249"/>
      <c r="H78" s="249"/>
      <c r="I78" s="249"/>
      <c r="J78" s="249"/>
      <c r="K78" s="249"/>
      <c r="L78" s="249"/>
      <c r="M78" s="249"/>
      <c r="N78" s="249"/>
      <c r="O78" s="249"/>
      <c r="P78" s="247"/>
      <c r="Q78" s="247"/>
      <c r="R78" s="247"/>
      <c r="S78" s="247"/>
      <c r="T78" s="247"/>
      <c r="U78" s="247"/>
      <c r="V78" s="247"/>
      <c r="W78" s="247"/>
      <c r="X78" s="247"/>
      <c r="Y78" s="247"/>
      <c r="Z78" s="247"/>
      <c r="AA78" s="247"/>
      <c r="AB78" s="247"/>
      <c r="AC78" s="247"/>
      <c r="AD78" s="247"/>
      <c r="AE78" s="247"/>
      <c r="AF78" s="247"/>
      <c r="AG78" s="247"/>
      <c r="AH78" s="247"/>
      <c r="AI78" s="247"/>
    </row>
    <row r="79" spans="1:35" x14ac:dyDescent="0.35">
      <c r="A79" s="249"/>
      <c r="B79" s="249"/>
      <c r="C79" s="249"/>
      <c r="D79" s="249"/>
      <c r="E79" s="249"/>
      <c r="F79" s="249"/>
      <c r="G79" s="249"/>
      <c r="H79" s="249"/>
      <c r="I79" s="249"/>
      <c r="J79" s="249"/>
      <c r="K79" s="249"/>
      <c r="L79" s="249"/>
      <c r="M79" s="249"/>
      <c r="N79" s="249"/>
      <c r="O79" s="249"/>
      <c r="P79" s="247"/>
      <c r="Q79" s="247"/>
      <c r="R79" s="247"/>
      <c r="S79" s="247"/>
      <c r="T79" s="247"/>
      <c r="U79" s="247"/>
      <c r="V79" s="247"/>
      <c r="W79" s="247"/>
      <c r="X79" s="247"/>
      <c r="Y79" s="247"/>
      <c r="Z79" s="247"/>
      <c r="AA79" s="247"/>
      <c r="AB79" s="247"/>
      <c r="AC79" s="247"/>
      <c r="AD79" s="247"/>
      <c r="AE79" s="247"/>
      <c r="AF79" s="247"/>
      <c r="AG79" s="247"/>
      <c r="AH79" s="247"/>
      <c r="AI79" s="247"/>
    </row>
    <row r="80" spans="1:35" x14ac:dyDescent="0.35">
      <c r="A80" s="249"/>
      <c r="B80" s="249"/>
      <c r="C80" s="249"/>
      <c r="D80" s="249"/>
      <c r="E80" s="249"/>
      <c r="F80" s="249"/>
      <c r="G80" s="249"/>
      <c r="H80" s="249"/>
      <c r="I80" s="249"/>
      <c r="J80" s="249"/>
      <c r="K80" s="249"/>
      <c r="L80" s="249"/>
      <c r="M80" s="249"/>
      <c r="N80" s="249"/>
      <c r="O80" s="249"/>
      <c r="P80" s="247"/>
      <c r="Q80" s="247"/>
      <c r="R80" s="247"/>
      <c r="S80" s="247"/>
      <c r="T80" s="247"/>
      <c r="U80" s="247"/>
      <c r="V80" s="247"/>
      <c r="W80" s="247"/>
      <c r="X80" s="247"/>
      <c r="Y80" s="247"/>
      <c r="Z80" s="247"/>
      <c r="AA80" s="247"/>
      <c r="AB80" s="247"/>
      <c r="AC80" s="247"/>
      <c r="AD80" s="247"/>
      <c r="AE80" s="247"/>
      <c r="AF80" s="247"/>
      <c r="AG80" s="247"/>
      <c r="AH80" s="247"/>
      <c r="AI80" s="247"/>
    </row>
    <row r="81" spans="1:35" x14ac:dyDescent="0.35">
      <c r="A81" s="249"/>
      <c r="B81" s="249"/>
      <c r="C81" s="249"/>
      <c r="D81" s="249"/>
      <c r="E81" s="249"/>
      <c r="F81" s="249"/>
      <c r="G81" s="249"/>
      <c r="H81" s="249"/>
      <c r="I81" s="249"/>
      <c r="J81" s="249"/>
      <c r="K81" s="249"/>
      <c r="L81" s="249"/>
      <c r="M81" s="249"/>
      <c r="N81" s="249"/>
      <c r="O81" s="249"/>
      <c r="P81" s="247"/>
      <c r="Q81" s="247"/>
      <c r="R81" s="247"/>
      <c r="S81" s="247"/>
      <c r="T81" s="247"/>
      <c r="U81" s="247"/>
      <c r="V81" s="247"/>
      <c r="W81" s="247"/>
      <c r="X81" s="247"/>
      <c r="Y81" s="247"/>
      <c r="Z81" s="247"/>
      <c r="AA81" s="247"/>
      <c r="AB81" s="247"/>
      <c r="AC81" s="247"/>
      <c r="AD81" s="247"/>
      <c r="AE81" s="247"/>
      <c r="AF81" s="247"/>
      <c r="AG81" s="247"/>
      <c r="AH81" s="247"/>
      <c r="AI81" s="247"/>
    </row>
    <row r="82" spans="1:35" x14ac:dyDescent="0.35">
      <c r="A82" s="249"/>
      <c r="B82" s="249"/>
      <c r="C82" s="249"/>
      <c r="D82" s="249"/>
      <c r="E82" s="249"/>
      <c r="F82" s="249"/>
      <c r="G82" s="249"/>
      <c r="H82" s="249"/>
      <c r="I82" s="249"/>
      <c r="J82" s="249"/>
      <c r="K82" s="249"/>
      <c r="L82" s="249"/>
      <c r="M82" s="249"/>
      <c r="N82" s="249"/>
      <c r="O82" s="249"/>
      <c r="P82" s="247"/>
      <c r="Q82" s="247"/>
      <c r="R82" s="247"/>
      <c r="S82" s="247"/>
      <c r="T82" s="247"/>
      <c r="U82" s="247"/>
      <c r="V82" s="247"/>
      <c r="W82" s="247"/>
      <c r="X82" s="247"/>
      <c r="Y82" s="247"/>
      <c r="Z82" s="247"/>
      <c r="AA82" s="247"/>
      <c r="AB82" s="247"/>
      <c r="AC82" s="247"/>
      <c r="AD82" s="247"/>
      <c r="AE82" s="247"/>
      <c r="AF82" s="247"/>
      <c r="AG82" s="247"/>
      <c r="AH82" s="247"/>
      <c r="AI82" s="247"/>
    </row>
    <row r="83" spans="1:35" x14ac:dyDescent="0.35">
      <c r="A83" s="249"/>
      <c r="B83" s="249"/>
      <c r="C83" s="249"/>
      <c r="D83" s="249"/>
      <c r="E83" s="249"/>
      <c r="F83" s="249"/>
      <c r="G83" s="249"/>
      <c r="H83" s="249"/>
      <c r="I83" s="249"/>
      <c r="J83" s="249"/>
      <c r="K83" s="249"/>
      <c r="L83" s="249"/>
      <c r="M83" s="249"/>
      <c r="N83" s="249"/>
      <c r="O83" s="249"/>
      <c r="P83" s="247"/>
      <c r="Q83" s="247"/>
      <c r="R83" s="247"/>
      <c r="S83" s="247"/>
      <c r="T83" s="247"/>
      <c r="U83" s="247"/>
      <c r="V83" s="247"/>
      <c r="W83" s="247"/>
      <c r="X83" s="247"/>
      <c r="Y83" s="247"/>
      <c r="Z83" s="247"/>
      <c r="AA83" s="247"/>
      <c r="AB83" s="247"/>
      <c r="AC83" s="247"/>
      <c r="AD83" s="247"/>
      <c r="AE83" s="247"/>
      <c r="AF83" s="247"/>
      <c r="AG83" s="247"/>
      <c r="AH83" s="247"/>
      <c r="AI83" s="247"/>
    </row>
    <row r="84" spans="1:35" x14ac:dyDescent="0.35">
      <c r="A84" s="249"/>
      <c r="B84" s="249"/>
      <c r="C84" s="249"/>
      <c r="D84" s="249"/>
      <c r="E84" s="249"/>
      <c r="F84" s="249"/>
      <c r="G84" s="249"/>
      <c r="H84" s="249"/>
      <c r="I84" s="249"/>
      <c r="J84" s="249"/>
      <c r="K84" s="249"/>
      <c r="L84" s="249"/>
      <c r="M84" s="249"/>
      <c r="N84" s="249"/>
      <c r="O84" s="249"/>
      <c r="P84" s="247"/>
      <c r="Q84" s="247"/>
      <c r="R84" s="247"/>
      <c r="S84" s="247"/>
      <c r="T84" s="247"/>
      <c r="U84" s="247"/>
      <c r="V84" s="247"/>
      <c r="W84" s="247"/>
      <c r="X84" s="247"/>
      <c r="Y84" s="247"/>
      <c r="Z84" s="247"/>
      <c r="AA84" s="247"/>
      <c r="AB84" s="247"/>
      <c r="AC84" s="247"/>
      <c r="AD84" s="247"/>
      <c r="AE84" s="247"/>
      <c r="AF84" s="247"/>
      <c r="AG84" s="247"/>
      <c r="AH84" s="247"/>
      <c r="AI84" s="247"/>
    </row>
    <row r="85" spans="1:35" x14ac:dyDescent="0.35">
      <c r="A85" s="249"/>
      <c r="B85" s="249"/>
      <c r="C85" s="249"/>
      <c r="D85" s="249"/>
      <c r="E85" s="249"/>
      <c r="F85" s="249"/>
      <c r="G85" s="249"/>
      <c r="H85" s="249"/>
      <c r="I85" s="249"/>
      <c r="J85" s="249"/>
      <c r="K85" s="249"/>
      <c r="L85" s="249"/>
      <c r="M85" s="249"/>
      <c r="N85" s="249"/>
      <c r="O85" s="249"/>
      <c r="P85" s="247"/>
      <c r="Q85" s="247"/>
      <c r="R85" s="247"/>
      <c r="S85" s="247"/>
      <c r="T85" s="247"/>
      <c r="U85" s="247"/>
      <c r="V85" s="247"/>
      <c r="W85" s="247"/>
      <c r="X85" s="247"/>
      <c r="Y85" s="247"/>
      <c r="Z85" s="247"/>
      <c r="AA85" s="247"/>
      <c r="AB85" s="247"/>
      <c r="AC85" s="247"/>
      <c r="AD85" s="247"/>
      <c r="AE85" s="247"/>
      <c r="AF85" s="247"/>
      <c r="AG85" s="247"/>
      <c r="AH85" s="247"/>
      <c r="AI85" s="247"/>
    </row>
    <row r="86" spans="1:35" x14ac:dyDescent="0.35">
      <c r="A86" s="249"/>
      <c r="B86" s="249"/>
      <c r="C86" s="249"/>
      <c r="D86" s="249"/>
      <c r="E86" s="249"/>
      <c r="F86" s="249"/>
      <c r="G86" s="249"/>
      <c r="H86" s="249"/>
      <c r="I86" s="249"/>
      <c r="J86" s="249"/>
      <c r="K86" s="249"/>
      <c r="L86" s="249"/>
      <c r="M86" s="249"/>
      <c r="N86" s="249"/>
      <c r="O86" s="249"/>
      <c r="P86" s="247"/>
      <c r="Q86" s="247"/>
      <c r="R86" s="247"/>
      <c r="S86" s="247"/>
      <c r="T86" s="247"/>
      <c r="U86" s="247"/>
      <c r="V86" s="247"/>
      <c r="W86" s="247"/>
      <c r="X86" s="247"/>
      <c r="Y86" s="247"/>
      <c r="Z86" s="247"/>
      <c r="AA86" s="247"/>
      <c r="AB86" s="247"/>
      <c r="AC86" s="247"/>
      <c r="AD86" s="247"/>
      <c r="AE86" s="247"/>
      <c r="AF86" s="247"/>
      <c r="AG86" s="247"/>
      <c r="AH86" s="247"/>
      <c r="AI86" s="247"/>
    </row>
    <row r="87" spans="1:35" x14ac:dyDescent="0.35">
      <c r="A87" s="249"/>
      <c r="B87" s="249"/>
      <c r="C87" s="249"/>
      <c r="D87" s="249"/>
      <c r="E87" s="249"/>
      <c r="F87" s="249"/>
      <c r="G87" s="249"/>
      <c r="H87" s="249"/>
      <c r="I87" s="249"/>
      <c r="J87" s="249"/>
      <c r="K87" s="249"/>
      <c r="L87" s="249"/>
      <c r="M87" s="249"/>
      <c r="N87" s="249"/>
      <c r="O87" s="249"/>
      <c r="P87" s="247"/>
      <c r="Q87" s="247"/>
      <c r="R87" s="247"/>
      <c r="S87" s="247"/>
      <c r="T87" s="247"/>
      <c r="U87" s="247"/>
      <c r="V87" s="247"/>
      <c r="W87" s="247"/>
      <c r="X87" s="247"/>
      <c r="Y87" s="247"/>
      <c r="Z87" s="247"/>
      <c r="AA87" s="247"/>
      <c r="AB87" s="247"/>
      <c r="AC87" s="247"/>
      <c r="AD87" s="247"/>
      <c r="AE87" s="247"/>
      <c r="AF87" s="247"/>
      <c r="AG87" s="247"/>
      <c r="AH87" s="247"/>
      <c r="AI87" s="247"/>
    </row>
    <row r="88" spans="1:35" x14ac:dyDescent="0.35">
      <c r="A88" s="249"/>
      <c r="B88" s="249"/>
      <c r="C88" s="249"/>
      <c r="D88" s="249"/>
      <c r="E88" s="249"/>
      <c r="F88" s="249"/>
      <c r="G88" s="249"/>
      <c r="H88" s="249"/>
      <c r="I88" s="249"/>
      <c r="J88" s="249"/>
      <c r="K88" s="249"/>
      <c r="L88" s="249"/>
      <c r="M88" s="249"/>
      <c r="N88" s="249"/>
      <c r="O88" s="249"/>
      <c r="P88" s="247"/>
      <c r="Q88" s="247"/>
      <c r="R88" s="247"/>
      <c r="S88" s="247"/>
      <c r="T88" s="247"/>
      <c r="U88" s="247"/>
      <c r="V88" s="247"/>
      <c r="W88" s="247"/>
      <c r="X88" s="247"/>
      <c r="Y88" s="247"/>
      <c r="Z88" s="247"/>
      <c r="AA88" s="247"/>
      <c r="AB88" s="247"/>
      <c r="AC88" s="247"/>
      <c r="AD88" s="247"/>
      <c r="AE88" s="247"/>
      <c r="AF88" s="247"/>
      <c r="AG88" s="247"/>
      <c r="AH88" s="247"/>
      <c r="AI88" s="247"/>
    </row>
    <row r="89" spans="1:35" x14ac:dyDescent="0.35">
      <c r="A89" s="249"/>
      <c r="B89" s="249"/>
      <c r="C89" s="249"/>
      <c r="D89" s="249"/>
      <c r="E89" s="249"/>
      <c r="F89" s="249"/>
      <c r="G89" s="249"/>
      <c r="H89" s="249"/>
      <c r="I89" s="249"/>
      <c r="J89" s="249"/>
      <c r="K89" s="249"/>
      <c r="L89" s="249"/>
      <c r="M89" s="249"/>
      <c r="N89" s="249"/>
      <c r="O89" s="249"/>
      <c r="P89" s="247"/>
      <c r="Q89" s="247"/>
      <c r="R89" s="247"/>
      <c r="S89" s="247"/>
      <c r="T89" s="247"/>
      <c r="U89" s="247"/>
      <c r="V89" s="247"/>
      <c r="W89" s="247"/>
      <c r="X89" s="247"/>
      <c r="Y89" s="247"/>
      <c r="Z89" s="247"/>
      <c r="AA89" s="247"/>
      <c r="AB89" s="247"/>
      <c r="AC89" s="247"/>
      <c r="AD89" s="247"/>
      <c r="AE89" s="247"/>
      <c r="AF89" s="247"/>
      <c r="AG89" s="247"/>
      <c r="AH89" s="247"/>
      <c r="AI89" s="247"/>
    </row>
    <row r="90" spans="1:35" x14ac:dyDescent="0.35">
      <c r="A90" s="249"/>
      <c r="B90" s="249"/>
      <c r="C90" s="249"/>
      <c r="D90" s="249"/>
      <c r="E90" s="249"/>
      <c r="F90" s="249"/>
      <c r="G90" s="249"/>
      <c r="H90" s="249"/>
      <c r="I90" s="249"/>
      <c r="J90" s="249"/>
      <c r="K90" s="249"/>
      <c r="L90" s="249"/>
      <c r="M90" s="249"/>
      <c r="N90" s="249"/>
      <c r="O90" s="249"/>
      <c r="P90" s="247"/>
      <c r="Q90" s="247"/>
      <c r="R90" s="247"/>
      <c r="S90" s="247"/>
      <c r="T90" s="247"/>
      <c r="U90" s="247"/>
      <c r="V90" s="247"/>
      <c r="W90" s="247"/>
      <c r="X90" s="247"/>
      <c r="Y90" s="247"/>
      <c r="Z90" s="247"/>
      <c r="AA90" s="247"/>
      <c r="AB90" s="247"/>
      <c r="AC90" s="247"/>
      <c r="AD90" s="247"/>
      <c r="AE90" s="247"/>
      <c r="AF90" s="247"/>
      <c r="AG90" s="247"/>
      <c r="AH90" s="247"/>
      <c r="AI90" s="247"/>
    </row>
    <row r="91" spans="1:35" x14ac:dyDescent="0.35">
      <c r="A91" s="249"/>
      <c r="B91" s="249"/>
      <c r="C91" s="249"/>
      <c r="D91" s="249"/>
      <c r="E91" s="249"/>
      <c r="F91" s="249"/>
      <c r="G91" s="249"/>
      <c r="H91" s="249"/>
      <c r="I91" s="249"/>
      <c r="J91" s="249"/>
      <c r="K91" s="249"/>
      <c r="L91" s="249"/>
      <c r="M91" s="249"/>
      <c r="N91" s="249"/>
      <c r="O91" s="249"/>
      <c r="P91" s="247"/>
      <c r="Q91" s="247"/>
      <c r="R91" s="247"/>
      <c r="S91" s="247"/>
      <c r="T91" s="247"/>
      <c r="U91" s="247"/>
      <c r="V91" s="247"/>
      <c r="W91" s="247"/>
      <c r="X91" s="247"/>
      <c r="Y91" s="247"/>
      <c r="Z91" s="247"/>
      <c r="AA91" s="247"/>
      <c r="AB91" s="247"/>
      <c r="AC91" s="247"/>
      <c r="AD91" s="247"/>
      <c r="AE91" s="247"/>
      <c r="AF91" s="247"/>
      <c r="AG91" s="247"/>
      <c r="AH91" s="247"/>
      <c r="AI91" s="247"/>
    </row>
    <row r="92" spans="1:35" x14ac:dyDescent="0.35">
      <c r="A92" s="249"/>
      <c r="B92" s="249"/>
      <c r="C92" s="249"/>
      <c r="D92" s="249"/>
      <c r="E92" s="249"/>
      <c r="F92" s="249"/>
      <c r="G92" s="249"/>
      <c r="H92" s="249"/>
      <c r="I92" s="249"/>
      <c r="J92" s="249"/>
      <c r="K92" s="249"/>
      <c r="L92" s="249"/>
      <c r="M92" s="249"/>
      <c r="N92" s="249"/>
      <c r="O92" s="249"/>
      <c r="P92" s="247"/>
      <c r="Q92" s="247"/>
      <c r="R92" s="247"/>
      <c r="S92" s="247"/>
      <c r="T92" s="247"/>
      <c r="U92" s="247"/>
      <c r="V92" s="247"/>
      <c r="W92" s="247"/>
      <c r="X92" s="247"/>
      <c r="Y92" s="247"/>
      <c r="Z92" s="247"/>
      <c r="AA92" s="247"/>
      <c r="AB92" s="247"/>
      <c r="AC92" s="247"/>
      <c r="AD92" s="247"/>
      <c r="AE92" s="247"/>
      <c r="AF92" s="247"/>
      <c r="AG92" s="247"/>
      <c r="AH92" s="247"/>
      <c r="AI92" s="247"/>
    </row>
    <row r="93" spans="1:35" x14ac:dyDescent="0.35">
      <c r="A93" s="249"/>
      <c r="B93" s="249"/>
      <c r="C93" s="249"/>
      <c r="D93" s="249"/>
      <c r="E93" s="249"/>
      <c r="F93" s="249"/>
      <c r="G93" s="249"/>
      <c r="H93" s="249"/>
      <c r="I93" s="249"/>
      <c r="J93" s="249"/>
      <c r="K93" s="249"/>
      <c r="L93" s="249"/>
      <c r="M93" s="249"/>
      <c r="N93" s="249"/>
      <c r="O93" s="249"/>
      <c r="P93" s="247"/>
      <c r="Q93" s="247"/>
      <c r="R93" s="247"/>
      <c r="S93" s="247"/>
      <c r="T93" s="247"/>
      <c r="U93" s="247"/>
      <c r="V93" s="247"/>
      <c r="W93" s="247"/>
      <c r="X93" s="247"/>
      <c r="Y93" s="247"/>
      <c r="Z93" s="247"/>
      <c r="AA93" s="247"/>
      <c r="AB93" s="247"/>
      <c r="AC93" s="247"/>
      <c r="AD93" s="247"/>
      <c r="AE93" s="247"/>
      <c r="AF93" s="247"/>
      <c r="AG93" s="247"/>
      <c r="AH93" s="247"/>
      <c r="AI93" s="247"/>
    </row>
    <row r="94" spans="1:35" x14ac:dyDescent="0.35">
      <c r="A94" s="249"/>
      <c r="B94" s="249"/>
      <c r="C94" s="249"/>
      <c r="D94" s="249"/>
      <c r="E94" s="249"/>
      <c r="F94" s="249"/>
      <c r="G94" s="249"/>
      <c r="H94" s="249"/>
      <c r="I94" s="249"/>
      <c r="J94" s="249"/>
      <c r="K94" s="249"/>
      <c r="L94" s="249"/>
      <c r="M94" s="249"/>
      <c r="N94" s="249"/>
      <c r="O94" s="249"/>
      <c r="P94" s="247"/>
      <c r="Q94" s="247"/>
      <c r="R94" s="247"/>
      <c r="S94" s="247"/>
      <c r="T94" s="247"/>
      <c r="U94" s="247"/>
      <c r="V94" s="247"/>
      <c r="W94" s="247"/>
      <c r="X94" s="247"/>
      <c r="Y94" s="247"/>
      <c r="Z94" s="247"/>
      <c r="AA94" s="247"/>
      <c r="AB94" s="247"/>
      <c r="AC94" s="247"/>
      <c r="AD94" s="247"/>
      <c r="AE94" s="247"/>
      <c r="AF94" s="247"/>
      <c r="AG94" s="247"/>
      <c r="AH94" s="247"/>
      <c r="AI94" s="247"/>
    </row>
    <row r="95" spans="1:35" x14ac:dyDescent="0.35">
      <c r="A95" s="249"/>
      <c r="B95" s="249"/>
      <c r="C95" s="249"/>
      <c r="D95" s="249"/>
      <c r="E95" s="249"/>
      <c r="F95" s="249"/>
      <c r="G95" s="249"/>
      <c r="H95" s="249"/>
      <c r="I95" s="249"/>
      <c r="J95" s="249"/>
      <c r="K95" s="249"/>
      <c r="L95" s="249"/>
      <c r="M95" s="249"/>
      <c r="N95" s="249"/>
      <c r="O95" s="249"/>
      <c r="P95" s="247"/>
      <c r="Q95" s="247"/>
      <c r="R95" s="247"/>
      <c r="S95" s="247"/>
      <c r="T95" s="247"/>
      <c r="U95" s="247"/>
      <c r="V95" s="247"/>
      <c r="W95" s="247"/>
      <c r="X95" s="247"/>
      <c r="Y95" s="247"/>
      <c r="Z95" s="247"/>
      <c r="AA95" s="247"/>
      <c r="AB95" s="247"/>
      <c r="AC95" s="247"/>
      <c r="AD95" s="247"/>
      <c r="AE95" s="247"/>
      <c r="AF95" s="247"/>
      <c r="AG95" s="247"/>
      <c r="AH95" s="247"/>
      <c r="AI95" s="247"/>
    </row>
    <row r="96" spans="1:35" x14ac:dyDescent="0.35">
      <c r="A96" s="249"/>
      <c r="B96" s="249"/>
      <c r="C96" s="249"/>
      <c r="D96" s="249"/>
      <c r="E96" s="249"/>
      <c r="F96" s="249"/>
      <c r="G96" s="249"/>
      <c r="H96" s="249"/>
      <c r="I96" s="249"/>
      <c r="J96" s="249"/>
      <c r="K96" s="249"/>
      <c r="L96" s="249"/>
      <c r="M96" s="249"/>
      <c r="N96" s="249"/>
      <c r="O96" s="249"/>
      <c r="P96" s="247"/>
      <c r="Q96" s="247"/>
      <c r="R96" s="247"/>
      <c r="S96" s="247"/>
      <c r="T96" s="247"/>
      <c r="U96" s="247"/>
      <c r="V96" s="247"/>
      <c r="W96" s="247"/>
      <c r="X96" s="247"/>
      <c r="Y96" s="247"/>
      <c r="Z96" s="247"/>
      <c r="AA96" s="247"/>
      <c r="AB96" s="247"/>
      <c r="AC96" s="247"/>
      <c r="AD96" s="247"/>
      <c r="AE96" s="247"/>
      <c r="AF96" s="247"/>
      <c r="AG96" s="247"/>
      <c r="AH96" s="247"/>
      <c r="AI96" s="247"/>
    </row>
    <row r="97" spans="1:35" x14ac:dyDescent="0.35">
      <c r="A97" s="249"/>
      <c r="B97" s="249"/>
      <c r="C97" s="249"/>
      <c r="D97" s="249"/>
      <c r="E97" s="249"/>
      <c r="F97" s="249"/>
      <c r="G97" s="249"/>
      <c r="H97" s="249"/>
      <c r="I97" s="249"/>
      <c r="J97" s="249"/>
      <c r="K97" s="249"/>
      <c r="L97" s="249"/>
      <c r="M97" s="249"/>
      <c r="N97" s="249"/>
      <c r="O97" s="249"/>
      <c r="P97" s="247"/>
      <c r="Q97" s="247"/>
      <c r="R97" s="247"/>
      <c r="S97" s="247"/>
      <c r="T97" s="247"/>
      <c r="U97" s="247"/>
      <c r="V97" s="247"/>
      <c r="W97" s="247"/>
      <c r="X97" s="247"/>
      <c r="Y97" s="247"/>
      <c r="Z97" s="247"/>
      <c r="AA97" s="247"/>
      <c r="AB97" s="247"/>
      <c r="AC97" s="247"/>
      <c r="AD97" s="247"/>
      <c r="AE97" s="247"/>
      <c r="AF97" s="247"/>
      <c r="AG97" s="247"/>
      <c r="AH97" s="247"/>
      <c r="AI97" s="247"/>
    </row>
    <row r="98" spans="1:35" x14ac:dyDescent="0.35">
      <c r="A98" s="249"/>
      <c r="B98" s="249"/>
      <c r="C98" s="249"/>
      <c r="D98" s="249"/>
      <c r="E98" s="249"/>
      <c r="F98" s="249"/>
      <c r="G98" s="249"/>
      <c r="H98" s="249"/>
      <c r="I98" s="249"/>
      <c r="J98" s="249"/>
      <c r="K98" s="249"/>
      <c r="L98" s="249"/>
      <c r="M98" s="249"/>
      <c r="N98" s="249"/>
      <c r="O98" s="249"/>
      <c r="P98" s="247"/>
      <c r="Q98" s="247"/>
      <c r="R98" s="247"/>
      <c r="S98" s="247"/>
      <c r="T98" s="247"/>
      <c r="U98" s="247"/>
      <c r="V98" s="247"/>
      <c r="W98" s="247"/>
      <c r="X98" s="247"/>
      <c r="Y98" s="247"/>
      <c r="Z98" s="247"/>
      <c r="AA98" s="247"/>
      <c r="AB98" s="247"/>
      <c r="AC98" s="247"/>
      <c r="AD98" s="247"/>
      <c r="AE98" s="247"/>
      <c r="AF98" s="247"/>
      <c r="AG98" s="247"/>
      <c r="AH98" s="247"/>
      <c r="AI98" s="247"/>
    </row>
    <row r="99" spans="1:35" x14ac:dyDescent="0.35">
      <c r="A99" s="249"/>
      <c r="B99" s="249"/>
      <c r="C99" s="249"/>
      <c r="D99" s="249"/>
      <c r="E99" s="249"/>
      <c r="F99" s="249"/>
      <c r="G99" s="249"/>
      <c r="H99" s="249"/>
      <c r="I99" s="249"/>
      <c r="J99" s="249"/>
      <c r="K99" s="249"/>
      <c r="L99" s="249"/>
      <c r="M99" s="249"/>
      <c r="N99" s="249"/>
      <c r="O99" s="249"/>
      <c r="P99" s="247"/>
      <c r="Q99" s="247"/>
      <c r="R99" s="247"/>
      <c r="S99" s="247"/>
      <c r="T99" s="247"/>
      <c r="U99" s="247"/>
      <c r="V99" s="247"/>
      <c r="W99" s="247"/>
      <c r="X99" s="247"/>
      <c r="Y99" s="247"/>
      <c r="Z99" s="247"/>
      <c r="AA99" s="247"/>
      <c r="AB99" s="247"/>
      <c r="AC99" s="247"/>
      <c r="AD99" s="247"/>
      <c r="AE99" s="247"/>
      <c r="AF99" s="247"/>
      <c r="AG99" s="247"/>
      <c r="AH99" s="247"/>
      <c r="AI99" s="247"/>
    </row>
    <row r="100" spans="1:35" x14ac:dyDescent="0.35">
      <c r="A100" s="249"/>
      <c r="B100" s="249"/>
      <c r="C100" s="249"/>
      <c r="D100" s="249"/>
      <c r="E100" s="249"/>
      <c r="F100" s="249"/>
      <c r="G100" s="249"/>
      <c r="H100" s="249"/>
      <c r="I100" s="249"/>
      <c r="J100" s="249"/>
      <c r="K100" s="249"/>
      <c r="L100" s="249"/>
      <c r="M100" s="249"/>
      <c r="N100" s="249"/>
      <c r="O100" s="249"/>
      <c r="P100" s="247"/>
      <c r="Q100" s="247"/>
      <c r="R100" s="247"/>
      <c r="S100" s="247"/>
      <c r="T100" s="247"/>
      <c r="U100" s="247"/>
      <c r="V100" s="247"/>
      <c r="W100" s="247"/>
      <c r="X100" s="247"/>
      <c r="Y100" s="247"/>
      <c r="Z100" s="247"/>
      <c r="AA100" s="247"/>
      <c r="AB100" s="247"/>
      <c r="AC100" s="247"/>
      <c r="AD100" s="247"/>
      <c r="AE100" s="247"/>
      <c r="AF100" s="247"/>
      <c r="AG100" s="247"/>
      <c r="AH100" s="247"/>
      <c r="AI100" s="247"/>
    </row>
    <row r="101" spans="1:35" x14ac:dyDescent="0.35">
      <c r="A101" s="249"/>
      <c r="B101" s="249"/>
      <c r="C101" s="249"/>
      <c r="D101" s="249"/>
      <c r="E101" s="249"/>
      <c r="F101" s="249"/>
      <c r="G101" s="249"/>
      <c r="H101" s="249"/>
      <c r="I101" s="249"/>
      <c r="J101" s="249"/>
      <c r="K101" s="249"/>
      <c r="L101" s="249"/>
      <c r="M101" s="249"/>
      <c r="N101" s="249"/>
      <c r="O101" s="249"/>
      <c r="P101" s="247"/>
      <c r="Q101" s="247"/>
      <c r="R101" s="247"/>
      <c r="S101" s="247"/>
      <c r="T101" s="247"/>
      <c r="U101" s="247"/>
      <c r="V101" s="247"/>
      <c r="W101" s="247"/>
      <c r="X101" s="247"/>
      <c r="Y101" s="247"/>
      <c r="Z101" s="247"/>
      <c r="AA101" s="247"/>
      <c r="AB101" s="247"/>
      <c r="AC101" s="247"/>
      <c r="AD101" s="247"/>
      <c r="AE101" s="247"/>
      <c r="AF101" s="247"/>
      <c r="AG101" s="247"/>
      <c r="AH101" s="247"/>
      <c r="AI101" s="247"/>
    </row>
    <row r="102" spans="1:35" x14ac:dyDescent="0.35">
      <c r="A102" s="249"/>
      <c r="B102" s="249"/>
      <c r="C102" s="249"/>
      <c r="D102" s="249"/>
      <c r="E102" s="249"/>
      <c r="F102" s="249"/>
      <c r="G102" s="249"/>
      <c r="H102" s="249"/>
      <c r="I102" s="249"/>
      <c r="J102" s="249"/>
      <c r="K102" s="249"/>
      <c r="L102" s="249"/>
      <c r="M102" s="249"/>
      <c r="N102" s="249"/>
      <c r="O102" s="249"/>
      <c r="P102" s="247"/>
      <c r="Q102" s="247"/>
      <c r="R102" s="247"/>
      <c r="S102" s="247"/>
      <c r="T102" s="247"/>
      <c r="U102" s="247"/>
      <c r="V102" s="247"/>
      <c r="W102" s="247"/>
      <c r="X102" s="247"/>
      <c r="Y102" s="247"/>
      <c r="Z102" s="247"/>
      <c r="AA102" s="247"/>
      <c r="AB102" s="247"/>
      <c r="AC102" s="247"/>
      <c r="AD102" s="247"/>
      <c r="AE102" s="247"/>
      <c r="AF102" s="247"/>
      <c r="AG102" s="247"/>
      <c r="AH102" s="247"/>
      <c r="AI102" s="247"/>
    </row>
    <row r="103" spans="1:35" x14ac:dyDescent="0.35">
      <c r="A103" s="247"/>
      <c r="B103" s="247"/>
      <c r="C103" s="247"/>
      <c r="D103" s="247"/>
      <c r="E103" s="247"/>
      <c r="F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c r="AH103" s="247"/>
      <c r="AI103" s="247"/>
    </row>
    <row r="104" spans="1:35" x14ac:dyDescent="0.35">
      <c r="A104" s="247"/>
      <c r="B104" s="247"/>
      <c r="C104" s="247"/>
      <c r="D104" s="247"/>
      <c r="E104" s="247"/>
      <c r="F104" s="247"/>
      <c r="G104" s="247"/>
      <c r="H104" s="247"/>
      <c r="I104" s="247"/>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row>
    <row r="105" spans="1:35" x14ac:dyDescent="0.35">
      <c r="A105" s="247"/>
      <c r="B105" s="247"/>
      <c r="C105" s="247"/>
      <c r="D105" s="247"/>
      <c r="E105" s="247"/>
      <c r="F105" s="247"/>
      <c r="G105" s="247"/>
      <c r="H105" s="247"/>
      <c r="I105" s="247"/>
      <c r="J105" s="247"/>
      <c r="K105" s="247"/>
      <c r="L105" s="247"/>
      <c r="M105" s="247"/>
      <c r="N105" s="247"/>
      <c r="O105" s="247"/>
      <c r="P105" s="247"/>
      <c r="Q105" s="247"/>
      <c r="R105" s="247"/>
      <c r="S105" s="247"/>
      <c r="T105" s="247"/>
      <c r="U105" s="247"/>
      <c r="V105" s="247"/>
      <c r="W105" s="247"/>
      <c r="X105" s="247"/>
      <c r="Y105" s="247"/>
      <c r="Z105" s="247"/>
      <c r="AA105" s="247"/>
      <c r="AB105" s="247"/>
      <c r="AC105" s="247"/>
      <c r="AD105" s="247"/>
      <c r="AE105" s="247"/>
      <c r="AF105" s="247"/>
      <c r="AG105" s="247"/>
      <c r="AH105" s="247"/>
      <c r="AI105" s="247"/>
    </row>
    <row r="106" spans="1:35" x14ac:dyDescent="0.35">
      <c r="A106" s="247"/>
      <c r="B106" s="247"/>
      <c r="C106" s="247"/>
      <c r="D106" s="247"/>
      <c r="E106" s="247"/>
      <c r="F106" s="247"/>
      <c r="G106" s="247"/>
      <c r="H106" s="247"/>
      <c r="I106" s="247"/>
      <c r="J106" s="247"/>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row>
    <row r="107" spans="1:35" x14ac:dyDescent="0.35">
      <c r="A107" s="247"/>
      <c r="B107" s="247"/>
      <c r="C107" s="247"/>
      <c r="D107" s="247"/>
      <c r="E107" s="247"/>
      <c r="F107" s="247"/>
      <c r="G107" s="247"/>
      <c r="H107" s="247"/>
      <c r="I107" s="247"/>
      <c r="J107" s="247"/>
      <c r="K107" s="247"/>
      <c r="L107" s="247"/>
      <c r="M107" s="247"/>
      <c r="N107" s="247"/>
      <c r="O107" s="247"/>
      <c r="P107" s="247"/>
      <c r="Q107" s="247"/>
      <c r="R107" s="247"/>
      <c r="S107" s="247"/>
      <c r="T107" s="247"/>
      <c r="U107" s="247"/>
      <c r="V107" s="247"/>
      <c r="W107" s="247"/>
      <c r="X107" s="247"/>
      <c r="Y107" s="247"/>
      <c r="Z107" s="247"/>
      <c r="AA107" s="247"/>
      <c r="AB107" s="247"/>
      <c r="AC107" s="247"/>
      <c r="AD107" s="247"/>
      <c r="AE107" s="247"/>
      <c r="AF107" s="247"/>
      <c r="AG107" s="247"/>
      <c r="AH107" s="247"/>
      <c r="AI107" s="247"/>
    </row>
    <row r="108" spans="1:35" x14ac:dyDescent="0.35">
      <c r="A108" s="247"/>
      <c r="B108" s="247"/>
      <c r="C108" s="247"/>
      <c r="D108" s="247"/>
      <c r="E108" s="247"/>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row>
    <row r="109" spans="1:35" x14ac:dyDescent="0.35">
      <c r="A109" s="247"/>
      <c r="B109" s="247"/>
      <c r="C109" s="247"/>
      <c r="D109" s="247"/>
      <c r="E109" s="247"/>
      <c r="F109" s="247"/>
      <c r="G109" s="247"/>
      <c r="H109" s="247"/>
      <c r="I109" s="247"/>
      <c r="J109" s="247"/>
      <c r="K109" s="247"/>
      <c r="L109" s="247"/>
      <c r="M109" s="247"/>
      <c r="N109" s="247"/>
      <c r="O109" s="247"/>
      <c r="P109" s="247"/>
      <c r="Q109" s="247"/>
      <c r="R109" s="247"/>
      <c r="S109" s="247"/>
      <c r="T109" s="247"/>
      <c r="U109" s="247"/>
      <c r="V109" s="247"/>
      <c r="W109" s="247"/>
      <c r="X109" s="247"/>
      <c r="Y109" s="247"/>
      <c r="Z109" s="247"/>
      <c r="AA109" s="247"/>
      <c r="AB109" s="247"/>
      <c r="AC109" s="247"/>
      <c r="AD109" s="247"/>
      <c r="AE109" s="247"/>
      <c r="AF109" s="247"/>
      <c r="AG109" s="247"/>
      <c r="AH109" s="247"/>
      <c r="AI109" s="247"/>
    </row>
    <row r="110" spans="1:35" x14ac:dyDescent="0.35">
      <c r="A110" s="247"/>
      <c r="B110" s="247"/>
      <c r="C110" s="247"/>
      <c r="D110" s="247"/>
      <c r="E110" s="247"/>
      <c r="F110" s="247"/>
      <c r="G110" s="247"/>
      <c r="H110" s="247"/>
      <c r="I110" s="247"/>
      <c r="J110" s="247"/>
      <c r="K110" s="247"/>
      <c r="L110" s="247"/>
      <c r="M110" s="247"/>
      <c r="N110" s="247"/>
      <c r="O110" s="247"/>
      <c r="P110" s="247"/>
      <c r="Q110" s="247"/>
      <c r="R110" s="247"/>
      <c r="S110" s="247"/>
      <c r="T110" s="247"/>
      <c r="U110" s="247"/>
      <c r="V110" s="247"/>
      <c r="W110" s="247"/>
      <c r="X110" s="247"/>
      <c r="Y110" s="247"/>
      <c r="Z110" s="247"/>
      <c r="AA110" s="247"/>
      <c r="AB110" s="247"/>
      <c r="AC110" s="247"/>
      <c r="AD110" s="247"/>
      <c r="AE110" s="247"/>
      <c r="AF110" s="247"/>
      <c r="AG110" s="247"/>
      <c r="AH110" s="247"/>
      <c r="AI110" s="247"/>
    </row>
    <row r="111" spans="1:35" x14ac:dyDescent="0.35">
      <c r="A111" s="247"/>
      <c r="B111" s="247"/>
      <c r="C111" s="247"/>
      <c r="D111" s="247"/>
      <c r="E111" s="247"/>
      <c r="F111" s="247"/>
      <c r="G111" s="247"/>
      <c r="H111" s="247"/>
      <c r="I111" s="247"/>
      <c r="J111" s="247"/>
      <c r="K111" s="247"/>
      <c r="L111" s="247"/>
      <c r="M111" s="247"/>
      <c r="N111" s="247"/>
      <c r="O111" s="247"/>
      <c r="P111" s="247"/>
      <c r="Q111" s="247"/>
      <c r="R111" s="247"/>
      <c r="S111" s="247"/>
      <c r="T111" s="247"/>
      <c r="U111" s="247"/>
      <c r="V111" s="247"/>
      <c r="W111" s="247"/>
      <c r="X111" s="247"/>
      <c r="Y111" s="247"/>
      <c r="Z111" s="247"/>
      <c r="AA111" s="247"/>
      <c r="AB111" s="247"/>
      <c r="AC111" s="247"/>
      <c r="AD111" s="247"/>
      <c r="AE111" s="247"/>
      <c r="AF111" s="247"/>
      <c r="AG111" s="247"/>
      <c r="AH111" s="247"/>
      <c r="AI111" s="247"/>
    </row>
    <row r="112" spans="1:35" x14ac:dyDescent="0.35">
      <c r="A112" s="247"/>
      <c r="B112" s="247"/>
      <c r="C112" s="247"/>
      <c r="D112" s="247"/>
      <c r="E112" s="247"/>
      <c r="F112" s="247"/>
      <c r="G112" s="247"/>
      <c r="H112" s="247"/>
      <c r="I112" s="247"/>
      <c r="J112" s="247"/>
      <c r="K112" s="247"/>
      <c r="L112" s="247"/>
      <c r="M112" s="247"/>
      <c r="N112" s="247"/>
      <c r="O112" s="247"/>
      <c r="P112" s="247"/>
      <c r="Q112" s="247"/>
      <c r="R112" s="247"/>
      <c r="S112" s="247"/>
      <c r="T112" s="247"/>
      <c r="U112" s="247"/>
      <c r="V112" s="247"/>
      <c r="W112" s="247"/>
      <c r="X112" s="247"/>
      <c r="Y112" s="247"/>
      <c r="Z112" s="247"/>
      <c r="AA112" s="247"/>
      <c r="AB112" s="247"/>
      <c r="AC112" s="247"/>
      <c r="AD112" s="247"/>
      <c r="AE112" s="247"/>
      <c r="AF112" s="247"/>
      <c r="AG112" s="247"/>
      <c r="AH112" s="247"/>
      <c r="AI112" s="247"/>
    </row>
    <row r="113" spans="1:35" x14ac:dyDescent="0.35">
      <c r="A113" s="247"/>
      <c r="B113" s="247"/>
      <c r="C113" s="247"/>
      <c r="D113" s="247"/>
      <c r="E113" s="247"/>
      <c r="F113" s="247"/>
      <c r="G113" s="247"/>
      <c r="H113" s="247"/>
      <c r="I113" s="247"/>
      <c r="J113" s="247"/>
      <c r="K113" s="247"/>
      <c r="L113" s="247"/>
      <c r="M113" s="247"/>
      <c r="N113" s="247"/>
      <c r="O113" s="247"/>
      <c r="P113" s="247"/>
      <c r="Q113" s="247"/>
      <c r="R113" s="247"/>
      <c r="S113" s="247"/>
      <c r="T113" s="247"/>
      <c r="U113" s="247"/>
      <c r="V113" s="247"/>
      <c r="W113" s="247"/>
      <c r="X113" s="247"/>
      <c r="Y113" s="247"/>
      <c r="Z113" s="247"/>
      <c r="AA113" s="247"/>
      <c r="AB113" s="247"/>
      <c r="AC113" s="247"/>
      <c r="AD113" s="247"/>
      <c r="AE113" s="247"/>
      <c r="AF113" s="247"/>
      <c r="AG113" s="247"/>
      <c r="AH113" s="247"/>
      <c r="AI113" s="247"/>
    </row>
    <row r="114" spans="1:35" x14ac:dyDescent="0.35">
      <c r="A114" s="247"/>
      <c r="B114" s="247"/>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row>
  </sheetData>
  <mergeCells count="5">
    <mergeCell ref="A1:O2"/>
    <mergeCell ref="A26:O26"/>
    <mergeCell ref="A52:G52"/>
    <mergeCell ref="H52:M52"/>
    <mergeCell ref="A72:G7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CDF64-8591-4931-AC9D-243FC5C2F5F0}">
  <sheetPr>
    <pageSetUpPr fitToPage="1"/>
  </sheetPr>
  <dimension ref="A1:D69"/>
  <sheetViews>
    <sheetView zoomScale="70" zoomScaleNormal="70" workbookViewId="0">
      <selection activeCell="B5" sqref="B5"/>
    </sheetView>
  </sheetViews>
  <sheetFormatPr defaultColWidth="9.1328125" defaultRowHeight="14.25" x14ac:dyDescent="0.45"/>
  <cols>
    <col min="1" max="1" width="129.59765625" style="2" customWidth="1"/>
    <col min="2" max="3" width="11.59765625" style="1" customWidth="1"/>
    <col min="4" max="4" width="14" style="163" customWidth="1"/>
    <col min="5" max="5" width="27.1328125" style="2" customWidth="1"/>
    <col min="6" max="16384" width="9.1328125" style="2"/>
  </cols>
  <sheetData>
    <row r="1" spans="1:4" x14ac:dyDescent="0.45">
      <c r="A1" s="4" t="s">
        <v>1046</v>
      </c>
    </row>
    <row r="2" spans="1:4" x14ac:dyDescent="0.45">
      <c r="A2" s="164" t="s">
        <v>999</v>
      </c>
      <c r="B2" s="329" t="str">
        <f>CONCATENATE('Social Style Questionnaire'!B1:D1, " ",'Social Style Questionnaire'!B2:D2)</f>
        <v xml:space="preserve">Lead Negotiator </v>
      </c>
      <c r="C2" s="329"/>
      <c r="D2" s="329"/>
    </row>
    <row r="3" spans="1:4" x14ac:dyDescent="0.45">
      <c r="A3" s="164" t="s">
        <v>1000</v>
      </c>
      <c r="B3" s="50"/>
    </row>
    <row r="4" spans="1:4" ht="14.65" thickBot="1" x14ac:dyDescent="0.5">
      <c r="A4" s="164" t="s">
        <v>1001</v>
      </c>
      <c r="B4" s="1" t="s">
        <v>1002</v>
      </c>
      <c r="C4" s="1" t="s">
        <v>1003</v>
      </c>
      <c r="D4" s="163" t="s">
        <v>1004</v>
      </c>
    </row>
    <row r="5" spans="1:4" ht="18.75" customHeight="1" thickBot="1" x14ac:dyDescent="0.5">
      <c r="A5" s="165" t="s">
        <v>1005</v>
      </c>
      <c r="B5" s="166"/>
      <c r="C5" s="167"/>
      <c r="D5" s="168"/>
    </row>
    <row r="6" spans="1:4" ht="18.75" customHeight="1" thickBot="1" x14ac:dyDescent="0.5">
      <c r="A6" s="169" t="s">
        <v>1006</v>
      </c>
      <c r="B6" s="170"/>
      <c r="C6" s="166"/>
      <c r="D6" s="171"/>
    </row>
    <row r="7" spans="1:4" ht="31.5" customHeight="1" thickBot="1" x14ac:dyDescent="0.5">
      <c r="A7" s="172" t="s">
        <v>1007</v>
      </c>
      <c r="B7" s="173"/>
      <c r="C7" s="174"/>
      <c r="D7" s="175" t="str">
        <f>IF(B5+C6=8,0,(IF(B5+C6=3, 5,(IF(B5+C6=5,3,"Answer A &amp; B First")))))</f>
        <v>Answer A &amp; B First</v>
      </c>
    </row>
    <row r="8" spans="1:4" ht="18.75" customHeight="1" thickBot="1" x14ac:dyDescent="0.5">
      <c r="A8" s="176"/>
      <c r="B8" s="196" t="str">
        <f>IF(B5=C6,"Answer A and B cannot be the same"," ")</f>
        <v>Answer A and B cannot be the same</v>
      </c>
      <c r="C8" s="177"/>
      <c r="D8" s="178"/>
    </row>
    <row r="9" spans="1:4" ht="18.75" customHeight="1" thickBot="1" x14ac:dyDescent="0.5">
      <c r="A9" s="179" t="s">
        <v>1008</v>
      </c>
      <c r="B9" s="166"/>
      <c r="C9" s="167"/>
      <c r="D9" s="168"/>
    </row>
    <row r="10" spans="1:4" ht="18.75" customHeight="1" thickBot="1" x14ac:dyDescent="0.5">
      <c r="A10" s="169" t="s">
        <v>1009</v>
      </c>
      <c r="B10" s="170"/>
      <c r="C10" s="166"/>
      <c r="D10" s="171"/>
    </row>
    <row r="11" spans="1:4" ht="31.5" customHeight="1" thickBot="1" x14ac:dyDescent="0.5">
      <c r="A11" s="172" t="s">
        <v>1010</v>
      </c>
      <c r="B11" s="173"/>
      <c r="C11" s="174"/>
      <c r="D11" s="175" t="str">
        <f>IF(B9+C10=8,0,(IF(B9+C10=3, 5,(IF(B9+C10=5,3,"Answer A &amp; B First")))))</f>
        <v>Answer A &amp; B First</v>
      </c>
    </row>
    <row r="12" spans="1:4" ht="18.75" customHeight="1" thickBot="1" x14ac:dyDescent="0.5">
      <c r="A12" s="180"/>
      <c r="B12" s="196" t="str">
        <f>IF(B9=C10,"Answer A and B cannot be the same"," ")</f>
        <v>Answer A and B cannot be the same</v>
      </c>
      <c r="C12" s="177"/>
      <c r="D12" s="178"/>
    </row>
    <row r="13" spans="1:4" ht="18.75" customHeight="1" thickBot="1" x14ac:dyDescent="0.5">
      <c r="A13" s="179" t="s">
        <v>1011</v>
      </c>
      <c r="B13" s="166"/>
      <c r="C13" s="167"/>
      <c r="D13" s="168"/>
    </row>
    <row r="14" spans="1:4" ht="18.75" customHeight="1" thickBot="1" x14ac:dyDescent="0.5">
      <c r="A14" s="169" t="s">
        <v>1012</v>
      </c>
      <c r="B14" s="170"/>
      <c r="C14" s="166"/>
      <c r="D14" s="171"/>
    </row>
    <row r="15" spans="1:4" ht="31.5" customHeight="1" thickBot="1" x14ac:dyDescent="0.5">
      <c r="A15" s="172" t="s">
        <v>1013</v>
      </c>
      <c r="B15" s="173"/>
      <c r="C15" s="174"/>
      <c r="D15" s="175" t="str">
        <f>IF(B13+C14=8,0,(IF(B13+C14=3, 5,(IF(B13+C14=5,3,"Answer A &amp; B First")))))</f>
        <v>Answer A &amp; B First</v>
      </c>
    </row>
    <row r="16" spans="1:4" ht="18.75" customHeight="1" thickBot="1" x14ac:dyDescent="0.5">
      <c r="A16" s="181"/>
      <c r="B16" s="196" t="str">
        <f>IF(B13=C14,"Answer A and B cannot be the same"," ")</f>
        <v>Answer A and B cannot be the same</v>
      </c>
    </row>
    <row r="17" spans="1:4" ht="18.75" customHeight="1" thickBot="1" x14ac:dyDescent="0.5">
      <c r="A17" s="179" t="s">
        <v>1014</v>
      </c>
      <c r="B17" s="166"/>
      <c r="C17" s="167"/>
      <c r="D17" s="168"/>
    </row>
    <row r="18" spans="1:4" ht="18.75" customHeight="1" thickBot="1" x14ac:dyDescent="0.5">
      <c r="A18" s="169" t="s">
        <v>1015</v>
      </c>
      <c r="B18" s="170"/>
      <c r="C18" s="166"/>
      <c r="D18" s="171"/>
    </row>
    <row r="19" spans="1:4" ht="31.5" customHeight="1" thickBot="1" x14ac:dyDescent="0.5">
      <c r="A19" s="172" t="s">
        <v>1016</v>
      </c>
      <c r="B19" s="173"/>
      <c r="C19" s="174"/>
      <c r="D19" s="175" t="str">
        <f>IF(B17+C18=8,0,(IF(B17+C18=3, 5,(IF(B17+C18=5,3,"Answer A &amp; B First")))))</f>
        <v>Answer A &amp; B First</v>
      </c>
    </row>
    <row r="20" spans="1:4" ht="18.75" customHeight="1" thickBot="1" x14ac:dyDescent="0.5">
      <c r="A20" s="181"/>
      <c r="B20" s="196" t="str">
        <f>IF(B17=C18,"Answer A and B cannot be the same"," ")</f>
        <v>Answer A and B cannot be the same</v>
      </c>
    </row>
    <row r="21" spans="1:4" ht="18.75" customHeight="1" thickBot="1" x14ac:dyDescent="0.5">
      <c r="A21" s="179" t="s">
        <v>1017</v>
      </c>
      <c r="B21" s="166"/>
      <c r="C21" s="167"/>
      <c r="D21" s="168"/>
    </row>
    <row r="22" spans="1:4" ht="18.75" customHeight="1" thickBot="1" x14ac:dyDescent="0.5">
      <c r="A22" s="169" t="s">
        <v>1018</v>
      </c>
      <c r="B22" s="170"/>
      <c r="C22" s="166"/>
      <c r="D22" s="171"/>
    </row>
    <row r="23" spans="1:4" ht="31.5" customHeight="1" thickBot="1" x14ac:dyDescent="0.5">
      <c r="A23" s="172" t="s">
        <v>1019</v>
      </c>
      <c r="B23" s="173"/>
      <c r="C23" s="174"/>
      <c r="D23" s="175" t="str">
        <f>IF(B21+C22=8,0,(IF(B21+C22=3, 5,(IF(B21+C22=5,3,"Answer A &amp; B First")))))</f>
        <v>Answer A &amp; B First</v>
      </c>
    </row>
    <row r="24" spans="1:4" ht="18.75" customHeight="1" thickBot="1" x14ac:dyDescent="0.5">
      <c r="A24" s="181"/>
      <c r="B24" s="196" t="str">
        <f>IF(B21=C22,"Answer A and B cannot be the same"," ")</f>
        <v>Answer A and B cannot be the same</v>
      </c>
    </row>
    <row r="25" spans="1:4" ht="18.75" customHeight="1" thickBot="1" x14ac:dyDescent="0.5">
      <c r="A25" s="179" t="s">
        <v>1020</v>
      </c>
      <c r="B25" s="166"/>
      <c r="C25" s="167"/>
      <c r="D25" s="168"/>
    </row>
    <row r="26" spans="1:4" ht="18.75" customHeight="1" thickBot="1" x14ac:dyDescent="0.5">
      <c r="A26" s="169" t="s">
        <v>1021</v>
      </c>
      <c r="B26" s="170"/>
      <c r="C26" s="166"/>
      <c r="D26" s="171"/>
    </row>
    <row r="27" spans="1:4" ht="31.5" customHeight="1" thickBot="1" x14ac:dyDescent="0.5">
      <c r="A27" s="172" t="s">
        <v>1022</v>
      </c>
      <c r="B27" s="173"/>
      <c r="C27" s="174"/>
      <c r="D27" s="175" t="str">
        <f>IF(B25+C26=8,0,(IF(B25+C26=3, 5,(IF(B25+C26=5,3,"Answer A &amp; B First")))))</f>
        <v>Answer A &amp; B First</v>
      </c>
    </row>
    <row r="28" spans="1:4" ht="18.75" customHeight="1" thickBot="1" x14ac:dyDescent="0.5">
      <c r="A28" s="181"/>
      <c r="B28" s="196" t="str">
        <f>IF(B25=C26,"Answer A and B cannot be the same"," ")</f>
        <v>Answer A and B cannot be the same</v>
      </c>
    </row>
    <row r="29" spans="1:4" ht="18.75" customHeight="1" thickBot="1" x14ac:dyDescent="0.5">
      <c r="A29" s="179" t="s">
        <v>1023</v>
      </c>
      <c r="B29" s="166"/>
      <c r="C29" s="167"/>
      <c r="D29" s="168"/>
    </row>
    <row r="30" spans="1:4" ht="18.75" customHeight="1" thickBot="1" x14ac:dyDescent="0.5">
      <c r="A30" s="169" t="s">
        <v>1024</v>
      </c>
      <c r="B30" s="170"/>
      <c r="C30" s="166"/>
      <c r="D30" s="171"/>
    </row>
    <row r="31" spans="1:4" ht="31.5" customHeight="1" thickBot="1" x14ac:dyDescent="0.5">
      <c r="A31" s="172" t="s">
        <v>1025</v>
      </c>
      <c r="B31" s="173"/>
      <c r="C31" s="174"/>
      <c r="D31" s="175" t="str">
        <f>IF(B29+C30=8,0,(IF(B29+C30=3, 5,(IF(B29+C30=5,3,"Answer A &amp; B First")))))</f>
        <v>Answer A &amp; B First</v>
      </c>
    </row>
    <row r="32" spans="1:4" ht="18.75" customHeight="1" thickBot="1" x14ac:dyDescent="0.5">
      <c r="A32" s="181"/>
      <c r="B32" s="196" t="str">
        <f>IF(B29=C30,"Answer A and B cannot be the same"," ")</f>
        <v>Answer A and B cannot be the same</v>
      </c>
    </row>
    <row r="33" spans="1:4" ht="18.75" customHeight="1" thickBot="1" x14ac:dyDescent="0.5">
      <c r="A33" s="179" t="s">
        <v>1026</v>
      </c>
      <c r="B33" s="166"/>
      <c r="C33" s="167"/>
      <c r="D33" s="168"/>
    </row>
    <row r="34" spans="1:4" ht="18.75" customHeight="1" thickBot="1" x14ac:dyDescent="0.5">
      <c r="A34" s="169" t="s">
        <v>1027</v>
      </c>
      <c r="B34" s="170"/>
      <c r="C34" s="166"/>
      <c r="D34" s="171"/>
    </row>
    <row r="35" spans="1:4" ht="28.9" thickBot="1" x14ac:dyDescent="0.5">
      <c r="A35" s="172" t="s">
        <v>1028</v>
      </c>
      <c r="B35" s="173"/>
      <c r="C35" s="174"/>
      <c r="D35" s="175" t="str">
        <f>IF(B33+C34=8,0,(IF(B33+C34=3, 5,(IF(B33+C34=5,3,"Answer A &amp; B First")))))</f>
        <v>Answer A &amp; B First</v>
      </c>
    </row>
    <row r="36" spans="1:4" ht="18.75" customHeight="1" thickBot="1" x14ac:dyDescent="0.5">
      <c r="A36" s="181"/>
      <c r="B36" s="196" t="str">
        <f>IF(B33=C34,"Answer A and B cannot be the same"," ")</f>
        <v>Answer A and B cannot be the same</v>
      </c>
    </row>
    <row r="37" spans="1:4" ht="18.75" customHeight="1" thickBot="1" x14ac:dyDescent="0.5">
      <c r="A37" s="179" t="s">
        <v>1029</v>
      </c>
      <c r="B37" s="166"/>
      <c r="C37" s="167"/>
      <c r="D37" s="168"/>
    </row>
    <row r="38" spans="1:4" ht="18.75" customHeight="1" thickBot="1" x14ac:dyDescent="0.5">
      <c r="A38" s="169" t="s">
        <v>1030</v>
      </c>
      <c r="B38" s="170"/>
      <c r="C38" s="166"/>
      <c r="D38" s="171"/>
    </row>
    <row r="39" spans="1:4" ht="31.5" customHeight="1" thickBot="1" x14ac:dyDescent="0.5">
      <c r="A39" s="172" t="s">
        <v>1031</v>
      </c>
      <c r="B39" s="173"/>
      <c r="C39" s="174"/>
      <c r="D39" s="175" t="str">
        <f>IF(B37+C38=8,0,(IF(B37+C38=3, 5,(IF(B37+C38=5,3,"Answer A &amp; B First")))))</f>
        <v>Answer A &amp; B First</v>
      </c>
    </row>
    <row r="40" spans="1:4" ht="18.75" customHeight="1" thickBot="1" x14ac:dyDescent="0.5">
      <c r="A40" s="181"/>
      <c r="B40" s="196" t="str">
        <f>IF(B37=C38,"Answer A and B cannot be the same"," ")</f>
        <v>Answer A and B cannot be the same</v>
      </c>
    </row>
    <row r="41" spans="1:4" ht="18.75" customHeight="1" thickBot="1" x14ac:dyDescent="0.5">
      <c r="A41" s="179" t="s">
        <v>1032</v>
      </c>
      <c r="B41" s="166"/>
      <c r="C41" s="167"/>
      <c r="D41" s="168"/>
    </row>
    <row r="42" spans="1:4" ht="18.75" customHeight="1" thickBot="1" x14ac:dyDescent="0.5">
      <c r="A42" s="169" t="s">
        <v>1033</v>
      </c>
      <c r="B42" s="170"/>
      <c r="C42" s="166"/>
      <c r="D42" s="171"/>
    </row>
    <row r="43" spans="1:4" ht="31.5" customHeight="1" thickBot="1" x14ac:dyDescent="0.5">
      <c r="A43" s="172" t="s">
        <v>1034</v>
      </c>
      <c r="B43" s="173"/>
      <c r="C43" s="174"/>
      <c r="D43" s="175" t="str">
        <f>IF(B41+C42=8,0,(IF(B41+C42=3, 5,(IF(B41+C42=5,3,"Answer A &amp; B First")))))</f>
        <v>Answer A &amp; B First</v>
      </c>
    </row>
    <row r="44" spans="1:4" ht="18.75" customHeight="1" thickBot="1" x14ac:dyDescent="0.5">
      <c r="B44" s="196" t="str">
        <f>IF(B41=C42,"Answer A and B cannot be the same"," ")</f>
        <v>Answer A and B cannot be the same</v>
      </c>
    </row>
    <row r="45" spans="1:4" ht="18.75" customHeight="1" thickBot="1" x14ac:dyDescent="0.5">
      <c r="B45" s="182">
        <f>SUM(B5:B44)</f>
        <v>0</v>
      </c>
      <c r="C45" s="183">
        <f>SUM(C5:C44)</f>
        <v>0</v>
      </c>
      <c r="D45" s="184">
        <f>SUM(D5:D44)</f>
        <v>0</v>
      </c>
    </row>
    <row r="46" spans="1:4" ht="18.75" customHeight="1" x14ac:dyDescent="0.45">
      <c r="A46" s="185"/>
      <c r="B46" s="186" t="s">
        <v>1035</v>
      </c>
      <c r="C46" s="186" t="s">
        <v>1036</v>
      </c>
      <c r="D46" s="186" t="s">
        <v>1037</v>
      </c>
    </row>
    <row r="47" spans="1:4" ht="18.75" customHeight="1" x14ac:dyDescent="0.45">
      <c r="B47" s="163" t="s">
        <v>1035</v>
      </c>
      <c r="C47" s="163" t="s">
        <v>1036</v>
      </c>
      <c r="D47" s="163" t="s">
        <v>1037</v>
      </c>
    </row>
    <row r="48" spans="1:4"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sheetData>
  <mergeCells count="1">
    <mergeCell ref="B2:D2"/>
  </mergeCells>
  <pageMargins left="0.7" right="0.7" top="0.75" bottom="0.75" header="0.3" footer="0.3"/>
  <pageSetup paperSize="9" scale="70"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Social Style Questionnaire</vt:lpstr>
      <vt:lpstr>Social Style Report</vt:lpstr>
      <vt:lpstr>Technology Adoption</vt:lpstr>
      <vt:lpstr>Negotiating Style Questionnaire</vt:lpstr>
      <vt:lpstr>Negotiating Style Report Spider</vt:lpstr>
      <vt:lpstr>Negotiating Style Report Pie</vt:lpstr>
      <vt:lpstr>Name Tent</vt:lpstr>
      <vt:lpstr>Negotiating Style Report Bubble</vt:lpstr>
      <vt:lpstr>Learning Style</vt:lpstr>
      <vt:lpstr>Interpretation</vt:lpstr>
      <vt:lpstr>Social Style Database</vt:lpstr>
      <vt:lpstr>Interpretation!Print_Area</vt:lpstr>
      <vt:lpstr>'Name Tent'!Print_Area</vt:lpstr>
      <vt:lpstr>'Negotiating Style Questionnaire'!Print_Area</vt:lpstr>
      <vt:lpstr>'Social Style Report'!Print_Area</vt:lpstr>
      <vt:lpstr>'Technology Adoption'!Print_Area</vt:lpstr>
    </vt:vector>
  </TitlesOfParts>
  <Manager/>
  <Company>B2B Professional Sales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Social Style Profile</dc:title>
  <dc:subject>Chapter 5 Communication Skills Social Profiling</dc:subject>
  <dc:creator>jpamlin@b2bprofessionalsales.com</dc:creator>
  <cp:keywords>Social Style</cp:keywords>
  <cp:lastModifiedBy>JP Amlin</cp:lastModifiedBy>
  <cp:lastPrinted>2019-05-05T03:06:00Z</cp:lastPrinted>
  <dcterms:created xsi:type="dcterms:W3CDTF">2009-07-10T05:29:11Z</dcterms:created>
  <dcterms:modified xsi:type="dcterms:W3CDTF">2019-10-09T12:40:12Z</dcterms:modified>
  <cp:category>Social Style</cp:category>
</cp:coreProperties>
</file>